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C:\Users\B041921\AppData\Roaming\cBrain\F2\Temp\29776950\"/>
    </mc:Choice>
  </mc:AlternateContent>
  <bookViews>
    <workbookView xWindow="480" yWindow="30" windowWidth="22035" windowHeight="9525"/>
  </bookViews>
  <sheets>
    <sheet name="Vejledning" sheetId="1" r:id="rId1"/>
    <sheet name="FØR" sheetId="2" r:id="rId2"/>
    <sheet name="EFTER" sheetId="7" r:id="rId3"/>
    <sheet name="Grøfter" sheetId="4" r:id="rId4"/>
    <sheet name="Resultat" sheetId="5" r:id="rId5"/>
    <sheet name="Rulleliste" sheetId="6" r:id="rId6"/>
  </sheets>
  <calcPr calcId="162913"/>
</workbook>
</file>

<file path=xl/calcChain.xml><?xml version="1.0" encoding="utf-8"?>
<calcChain xmlns="http://schemas.openxmlformats.org/spreadsheetml/2006/main">
  <c r="E36" i="4" l="1"/>
  <c r="E14" i="4"/>
  <c r="C14" i="7" l="1"/>
  <c r="E5" i="5"/>
  <c r="E13" i="5"/>
  <c r="E11" i="5"/>
  <c r="E38" i="4"/>
  <c r="T2" i="2"/>
  <c r="S2" i="2"/>
  <c r="E16" i="4" l="1"/>
  <c r="E40" i="4"/>
  <c r="E42" i="4" s="1"/>
  <c r="E34" i="4"/>
  <c r="E12" i="4"/>
  <c r="K5" i="4"/>
  <c r="K4" i="4"/>
  <c r="E18" i="4" l="1"/>
  <c r="E20" i="4" s="1"/>
  <c r="T3" i="7"/>
  <c r="T4" i="7"/>
  <c r="T5" i="7"/>
  <c r="T6"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T2" i="7"/>
  <c r="S2" i="7"/>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Q3" i="7"/>
  <c r="Q4" i="7"/>
  <c r="Q5" i="7"/>
  <c r="Q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Q2" i="7"/>
  <c r="P2" i="7"/>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N3" i="2"/>
  <c r="O3" i="2"/>
  <c r="N4" i="2"/>
  <c r="O4" i="2"/>
  <c r="N2" i="2" l="1"/>
  <c r="P2" i="2" l="1"/>
  <c r="AE100" i="7" l="1"/>
  <c r="AD100" i="7"/>
  <c r="AC100" i="7"/>
  <c r="AB100" i="7"/>
  <c r="AA100" i="7"/>
  <c r="Z100" i="7"/>
  <c r="Y100" i="7"/>
  <c r="X100" i="7"/>
  <c r="W100" i="7"/>
  <c r="V100" i="7"/>
  <c r="U100" i="7"/>
  <c r="R100" i="7"/>
  <c r="O100" i="7"/>
  <c r="N100" i="7"/>
  <c r="C100" i="7"/>
  <c r="AE99" i="7"/>
  <c r="AD99" i="7"/>
  <c r="AC99" i="7"/>
  <c r="AB99" i="7"/>
  <c r="AA99" i="7"/>
  <c r="Z99" i="7"/>
  <c r="Y99" i="7"/>
  <c r="X99" i="7"/>
  <c r="W99" i="7"/>
  <c r="V99" i="7"/>
  <c r="U99" i="7"/>
  <c r="R99" i="7"/>
  <c r="O99" i="7"/>
  <c r="N99" i="7"/>
  <c r="C99" i="7"/>
  <c r="AE98" i="7"/>
  <c r="AD98" i="7"/>
  <c r="AC98" i="7"/>
  <c r="AB98" i="7"/>
  <c r="AA98" i="7"/>
  <c r="Z98" i="7"/>
  <c r="Y98" i="7"/>
  <c r="X98" i="7"/>
  <c r="W98" i="7"/>
  <c r="V98" i="7"/>
  <c r="U98" i="7"/>
  <c r="R98" i="7"/>
  <c r="O98" i="7"/>
  <c r="N98" i="7"/>
  <c r="C98" i="7"/>
  <c r="AE97" i="7"/>
  <c r="AD97" i="7"/>
  <c r="AC97" i="7"/>
  <c r="AB97" i="7"/>
  <c r="AA97" i="7"/>
  <c r="Z97" i="7"/>
  <c r="Y97" i="7"/>
  <c r="X97" i="7"/>
  <c r="W97" i="7"/>
  <c r="V97" i="7"/>
  <c r="U97" i="7"/>
  <c r="R97" i="7"/>
  <c r="O97" i="7"/>
  <c r="N97" i="7"/>
  <c r="C97" i="7"/>
  <c r="AE96" i="7"/>
  <c r="AD96" i="7"/>
  <c r="AC96" i="7"/>
  <c r="AB96" i="7"/>
  <c r="AA96" i="7"/>
  <c r="Z96" i="7"/>
  <c r="Y96" i="7"/>
  <c r="X96" i="7"/>
  <c r="W96" i="7"/>
  <c r="V96" i="7"/>
  <c r="U96" i="7"/>
  <c r="R96" i="7"/>
  <c r="O96" i="7"/>
  <c r="N96" i="7"/>
  <c r="C96" i="7"/>
  <c r="AE95" i="7"/>
  <c r="AD95" i="7"/>
  <c r="AC95" i="7"/>
  <c r="AB95" i="7"/>
  <c r="AA95" i="7"/>
  <c r="Z95" i="7"/>
  <c r="Y95" i="7"/>
  <c r="X95" i="7"/>
  <c r="W95" i="7"/>
  <c r="V95" i="7"/>
  <c r="U95" i="7"/>
  <c r="R95" i="7"/>
  <c r="O95" i="7"/>
  <c r="N95" i="7"/>
  <c r="C95" i="7"/>
  <c r="AE94" i="7"/>
  <c r="AD94" i="7"/>
  <c r="AC94" i="7"/>
  <c r="AB94" i="7"/>
  <c r="AA94" i="7"/>
  <c r="Z94" i="7"/>
  <c r="Y94" i="7"/>
  <c r="X94" i="7"/>
  <c r="W94" i="7"/>
  <c r="V94" i="7"/>
  <c r="U94" i="7"/>
  <c r="R94" i="7"/>
  <c r="O94" i="7"/>
  <c r="N94" i="7"/>
  <c r="C94" i="7"/>
  <c r="AE93" i="7"/>
  <c r="AD93" i="7"/>
  <c r="AC93" i="7"/>
  <c r="AB93" i="7"/>
  <c r="AA93" i="7"/>
  <c r="Z93" i="7"/>
  <c r="Y93" i="7"/>
  <c r="X93" i="7"/>
  <c r="W93" i="7"/>
  <c r="V93" i="7"/>
  <c r="U93" i="7"/>
  <c r="R93" i="7"/>
  <c r="O93" i="7"/>
  <c r="N93" i="7"/>
  <c r="C93" i="7"/>
  <c r="AE92" i="7"/>
  <c r="AD92" i="7"/>
  <c r="AC92" i="7"/>
  <c r="AB92" i="7"/>
  <c r="AA92" i="7"/>
  <c r="Z92" i="7"/>
  <c r="Y92" i="7"/>
  <c r="X92" i="7"/>
  <c r="W92" i="7"/>
  <c r="V92" i="7"/>
  <c r="U92" i="7"/>
  <c r="R92" i="7"/>
  <c r="O92" i="7"/>
  <c r="N92" i="7"/>
  <c r="C92" i="7"/>
  <c r="AE91" i="7"/>
  <c r="AD91" i="7"/>
  <c r="AC91" i="7"/>
  <c r="AB91" i="7"/>
  <c r="AA91" i="7"/>
  <c r="Z91" i="7"/>
  <c r="Y91" i="7"/>
  <c r="X91" i="7"/>
  <c r="W91" i="7"/>
  <c r="V91" i="7"/>
  <c r="U91" i="7"/>
  <c r="R91" i="7"/>
  <c r="O91" i="7"/>
  <c r="N91" i="7"/>
  <c r="C91" i="7"/>
  <c r="AE90" i="7"/>
  <c r="AD90" i="7"/>
  <c r="AC90" i="7"/>
  <c r="AB90" i="7"/>
  <c r="AA90" i="7"/>
  <c r="Z90" i="7"/>
  <c r="Y90" i="7"/>
  <c r="X90" i="7"/>
  <c r="W90" i="7"/>
  <c r="V90" i="7"/>
  <c r="U90" i="7"/>
  <c r="R90" i="7"/>
  <c r="O90" i="7"/>
  <c r="N90" i="7"/>
  <c r="C90" i="7"/>
  <c r="AE89" i="7"/>
  <c r="AD89" i="7"/>
  <c r="AC89" i="7"/>
  <c r="AB89" i="7"/>
  <c r="AA89" i="7"/>
  <c r="Z89" i="7"/>
  <c r="Y89" i="7"/>
  <c r="X89" i="7"/>
  <c r="W89" i="7"/>
  <c r="V89" i="7"/>
  <c r="U89" i="7"/>
  <c r="R89" i="7"/>
  <c r="O89" i="7"/>
  <c r="N89" i="7"/>
  <c r="C89" i="7"/>
  <c r="AE88" i="7"/>
  <c r="AD88" i="7"/>
  <c r="AC88" i="7"/>
  <c r="AB88" i="7"/>
  <c r="AA88" i="7"/>
  <c r="Z88" i="7"/>
  <c r="Y88" i="7"/>
  <c r="X88" i="7"/>
  <c r="W88" i="7"/>
  <c r="V88" i="7"/>
  <c r="U88" i="7"/>
  <c r="R88" i="7"/>
  <c r="O88" i="7"/>
  <c r="N88" i="7"/>
  <c r="C88" i="7"/>
  <c r="AE87" i="7"/>
  <c r="AD87" i="7"/>
  <c r="AC87" i="7"/>
  <c r="AB87" i="7"/>
  <c r="AA87" i="7"/>
  <c r="Z87" i="7"/>
  <c r="Y87" i="7"/>
  <c r="X87" i="7"/>
  <c r="W87" i="7"/>
  <c r="V87" i="7"/>
  <c r="U87" i="7"/>
  <c r="R87" i="7"/>
  <c r="O87" i="7"/>
  <c r="N87" i="7"/>
  <c r="C87" i="7"/>
  <c r="AE86" i="7"/>
  <c r="AD86" i="7"/>
  <c r="AC86" i="7"/>
  <c r="AB86" i="7"/>
  <c r="AA86" i="7"/>
  <c r="Z86" i="7"/>
  <c r="Y86" i="7"/>
  <c r="X86" i="7"/>
  <c r="W86" i="7"/>
  <c r="V86" i="7"/>
  <c r="U86" i="7"/>
  <c r="R86" i="7"/>
  <c r="O86" i="7"/>
  <c r="N86" i="7"/>
  <c r="C86" i="7"/>
  <c r="AE85" i="7"/>
  <c r="AD85" i="7"/>
  <c r="AC85" i="7"/>
  <c r="AB85" i="7"/>
  <c r="AA85" i="7"/>
  <c r="Z85" i="7"/>
  <c r="Y85" i="7"/>
  <c r="X85" i="7"/>
  <c r="W85" i="7"/>
  <c r="V85" i="7"/>
  <c r="U85" i="7"/>
  <c r="R85" i="7"/>
  <c r="O85" i="7"/>
  <c r="N85" i="7"/>
  <c r="C85" i="7"/>
  <c r="AE84" i="7"/>
  <c r="AD84" i="7"/>
  <c r="AC84" i="7"/>
  <c r="AB84" i="7"/>
  <c r="AA84" i="7"/>
  <c r="Z84" i="7"/>
  <c r="Y84" i="7"/>
  <c r="X84" i="7"/>
  <c r="W84" i="7"/>
  <c r="V84" i="7"/>
  <c r="U84" i="7"/>
  <c r="R84" i="7"/>
  <c r="O84" i="7"/>
  <c r="N84" i="7"/>
  <c r="C84" i="7"/>
  <c r="AE83" i="7"/>
  <c r="AD83" i="7"/>
  <c r="AC83" i="7"/>
  <c r="AB83" i="7"/>
  <c r="AA83" i="7"/>
  <c r="Z83" i="7"/>
  <c r="Y83" i="7"/>
  <c r="X83" i="7"/>
  <c r="W83" i="7"/>
  <c r="V83" i="7"/>
  <c r="U83" i="7"/>
  <c r="R83" i="7"/>
  <c r="O83" i="7"/>
  <c r="N83" i="7"/>
  <c r="C83" i="7"/>
  <c r="AE82" i="7"/>
  <c r="AD82" i="7"/>
  <c r="AC82" i="7"/>
  <c r="AB82" i="7"/>
  <c r="AA82" i="7"/>
  <c r="Z82" i="7"/>
  <c r="Y82" i="7"/>
  <c r="X82" i="7"/>
  <c r="W82" i="7"/>
  <c r="V82" i="7"/>
  <c r="U82" i="7"/>
  <c r="R82" i="7"/>
  <c r="O82" i="7"/>
  <c r="N82" i="7"/>
  <c r="C82" i="7"/>
  <c r="AE81" i="7"/>
  <c r="AD81" i="7"/>
  <c r="AC81" i="7"/>
  <c r="AB81" i="7"/>
  <c r="AA81" i="7"/>
  <c r="Z81" i="7"/>
  <c r="Y81" i="7"/>
  <c r="X81" i="7"/>
  <c r="W81" i="7"/>
  <c r="V81" i="7"/>
  <c r="U81" i="7"/>
  <c r="R81" i="7"/>
  <c r="O81" i="7"/>
  <c r="N81" i="7"/>
  <c r="C81" i="7"/>
  <c r="AE80" i="7"/>
  <c r="AD80" i="7"/>
  <c r="AC80" i="7"/>
  <c r="AB80" i="7"/>
  <c r="AA80" i="7"/>
  <c r="Z80" i="7"/>
  <c r="Y80" i="7"/>
  <c r="X80" i="7"/>
  <c r="W80" i="7"/>
  <c r="V80" i="7"/>
  <c r="U80" i="7"/>
  <c r="R80" i="7"/>
  <c r="O80" i="7"/>
  <c r="N80" i="7"/>
  <c r="C80" i="7"/>
  <c r="AE79" i="7"/>
  <c r="AD79" i="7"/>
  <c r="AC79" i="7"/>
  <c r="AB79" i="7"/>
  <c r="AA79" i="7"/>
  <c r="Z79" i="7"/>
  <c r="Y79" i="7"/>
  <c r="X79" i="7"/>
  <c r="W79" i="7"/>
  <c r="V79" i="7"/>
  <c r="U79" i="7"/>
  <c r="R79" i="7"/>
  <c r="O79" i="7"/>
  <c r="N79" i="7"/>
  <c r="C79" i="7"/>
  <c r="AE78" i="7"/>
  <c r="AD78" i="7"/>
  <c r="AC78" i="7"/>
  <c r="AB78" i="7"/>
  <c r="AA78" i="7"/>
  <c r="Z78" i="7"/>
  <c r="Y78" i="7"/>
  <c r="X78" i="7"/>
  <c r="W78" i="7"/>
  <c r="V78" i="7"/>
  <c r="U78" i="7"/>
  <c r="R78" i="7"/>
  <c r="O78" i="7"/>
  <c r="N78" i="7"/>
  <c r="C78" i="7"/>
  <c r="AE77" i="7"/>
  <c r="AD77" i="7"/>
  <c r="AC77" i="7"/>
  <c r="AB77" i="7"/>
  <c r="AA77" i="7"/>
  <c r="Z77" i="7"/>
  <c r="Y77" i="7"/>
  <c r="X77" i="7"/>
  <c r="W77" i="7"/>
  <c r="V77" i="7"/>
  <c r="U77" i="7"/>
  <c r="R77" i="7"/>
  <c r="O77" i="7"/>
  <c r="N77" i="7"/>
  <c r="C77" i="7"/>
  <c r="AE76" i="7"/>
  <c r="AD76" i="7"/>
  <c r="AC76" i="7"/>
  <c r="AB76" i="7"/>
  <c r="AA76" i="7"/>
  <c r="Z76" i="7"/>
  <c r="Y76" i="7"/>
  <c r="X76" i="7"/>
  <c r="W76" i="7"/>
  <c r="V76" i="7"/>
  <c r="U76" i="7"/>
  <c r="R76" i="7"/>
  <c r="O76" i="7"/>
  <c r="N76" i="7"/>
  <c r="C76" i="7"/>
  <c r="AE75" i="7"/>
  <c r="AD75" i="7"/>
  <c r="AC75" i="7"/>
  <c r="AB75" i="7"/>
  <c r="AA75" i="7"/>
  <c r="Z75" i="7"/>
  <c r="Y75" i="7"/>
  <c r="X75" i="7"/>
  <c r="W75" i="7"/>
  <c r="V75" i="7"/>
  <c r="U75" i="7"/>
  <c r="R75" i="7"/>
  <c r="O75" i="7"/>
  <c r="N75" i="7"/>
  <c r="C75" i="7"/>
  <c r="AE74" i="7"/>
  <c r="AD74" i="7"/>
  <c r="AC74" i="7"/>
  <c r="AB74" i="7"/>
  <c r="AA74" i="7"/>
  <c r="Z74" i="7"/>
  <c r="Y74" i="7"/>
  <c r="X74" i="7"/>
  <c r="W74" i="7"/>
  <c r="V74" i="7"/>
  <c r="U74" i="7"/>
  <c r="R74" i="7"/>
  <c r="O74" i="7"/>
  <c r="N74" i="7"/>
  <c r="C74" i="7"/>
  <c r="AE73" i="7"/>
  <c r="AD73" i="7"/>
  <c r="AC73" i="7"/>
  <c r="AB73" i="7"/>
  <c r="AA73" i="7"/>
  <c r="Z73" i="7"/>
  <c r="Y73" i="7"/>
  <c r="X73" i="7"/>
  <c r="W73" i="7"/>
  <c r="V73" i="7"/>
  <c r="U73" i="7"/>
  <c r="R73" i="7"/>
  <c r="O73" i="7"/>
  <c r="N73" i="7"/>
  <c r="C73" i="7"/>
  <c r="AE72" i="7"/>
  <c r="AD72" i="7"/>
  <c r="AC72" i="7"/>
  <c r="AB72" i="7"/>
  <c r="AA72" i="7"/>
  <c r="Z72" i="7"/>
  <c r="Y72" i="7"/>
  <c r="X72" i="7"/>
  <c r="W72" i="7"/>
  <c r="V72" i="7"/>
  <c r="U72" i="7"/>
  <c r="R72" i="7"/>
  <c r="O72" i="7"/>
  <c r="N72" i="7"/>
  <c r="C72" i="7"/>
  <c r="AE71" i="7"/>
  <c r="AD71" i="7"/>
  <c r="AC71" i="7"/>
  <c r="AB71" i="7"/>
  <c r="AA71" i="7"/>
  <c r="Z71" i="7"/>
  <c r="Y71" i="7"/>
  <c r="X71" i="7"/>
  <c r="W71" i="7"/>
  <c r="V71" i="7"/>
  <c r="U71" i="7"/>
  <c r="R71" i="7"/>
  <c r="O71" i="7"/>
  <c r="N71" i="7"/>
  <c r="C71" i="7"/>
  <c r="AE70" i="7"/>
  <c r="AD70" i="7"/>
  <c r="AC70" i="7"/>
  <c r="AB70" i="7"/>
  <c r="AA70" i="7"/>
  <c r="Z70" i="7"/>
  <c r="Y70" i="7"/>
  <c r="X70" i="7"/>
  <c r="W70" i="7"/>
  <c r="V70" i="7"/>
  <c r="U70" i="7"/>
  <c r="R70" i="7"/>
  <c r="O70" i="7"/>
  <c r="N70" i="7"/>
  <c r="C70" i="7"/>
  <c r="AE69" i="7"/>
  <c r="AD69" i="7"/>
  <c r="AC69" i="7"/>
  <c r="AB69" i="7"/>
  <c r="AA69" i="7"/>
  <c r="Z69" i="7"/>
  <c r="Y69" i="7"/>
  <c r="X69" i="7"/>
  <c r="W69" i="7"/>
  <c r="V69" i="7"/>
  <c r="U69" i="7"/>
  <c r="R69" i="7"/>
  <c r="O69" i="7"/>
  <c r="N69" i="7"/>
  <c r="C69" i="7"/>
  <c r="AE68" i="7"/>
  <c r="AD68" i="7"/>
  <c r="AC68" i="7"/>
  <c r="AB68" i="7"/>
  <c r="AA68" i="7"/>
  <c r="Z68" i="7"/>
  <c r="Y68" i="7"/>
  <c r="X68" i="7"/>
  <c r="W68" i="7"/>
  <c r="V68" i="7"/>
  <c r="U68" i="7"/>
  <c r="R68" i="7"/>
  <c r="O68" i="7"/>
  <c r="N68" i="7"/>
  <c r="C68" i="7"/>
  <c r="AE67" i="7"/>
  <c r="AD67" i="7"/>
  <c r="AC67" i="7"/>
  <c r="AB67" i="7"/>
  <c r="AA67" i="7"/>
  <c r="Z67" i="7"/>
  <c r="Y67" i="7"/>
  <c r="X67" i="7"/>
  <c r="W67" i="7"/>
  <c r="V67" i="7"/>
  <c r="U67" i="7"/>
  <c r="R67" i="7"/>
  <c r="O67" i="7"/>
  <c r="N67" i="7"/>
  <c r="C67" i="7"/>
  <c r="AE66" i="7"/>
  <c r="AD66" i="7"/>
  <c r="AC66" i="7"/>
  <c r="AB66" i="7"/>
  <c r="AA66" i="7"/>
  <c r="Z66" i="7"/>
  <c r="Y66" i="7"/>
  <c r="X66" i="7"/>
  <c r="W66" i="7"/>
  <c r="V66" i="7"/>
  <c r="U66" i="7"/>
  <c r="R66" i="7"/>
  <c r="O66" i="7"/>
  <c r="N66" i="7"/>
  <c r="C66" i="7"/>
  <c r="AE65" i="7"/>
  <c r="AD65" i="7"/>
  <c r="AC65" i="7"/>
  <c r="AB65" i="7"/>
  <c r="AA65" i="7"/>
  <c r="Z65" i="7"/>
  <c r="Y65" i="7"/>
  <c r="X65" i="7"/>
  <c r="W65" i="7"/>
  <c r="V65" i="7"/>
  <c r="U65" i="7"/>
  <c r="R65" i="7"/>
  <c r="O65" i="7"/>
  <c r="N65" i="7"/>
  <c r="C65" i="7"/>
  <c r="AE64" i="7"/>
  <c r="AD64" i="7"/>
  <c r="AC64" i="7"/>
  <c r="AB64" i="7"/>
  <c r="AA64" i="7"/>
  <c r="Z64" i="7"/>
  <c r="Y64" i="7"/>
  <c r="X64" i="7"/>
  <c r="W64" i="7"/>
  <c r="V64" i="7"/>
  <c r="U64" i="7"/>
  <c r="R64" i="7"/>
  <c r="O64" i="7"/>
  <c r="N64" i="7"/>
  <c r="C64" i="7"/>
  <c r="AE63" i="7"/>
  <c r="AD63" i="7"/>
  <c r="AC63" i="7"/>
  <c r="AB63" i="7"/>
  <c r="AA63" i="7"/>
  <c r="Z63" i="7"/>
  <c r="Y63" i="7"/>
  <c r="X63" i="7"/>
  <c r="W63" i="7"/>
  <c r="V63" i="7"/>
  <c r="U63" i="7"/>
  <c r="R63" i="7"/>
  <c r="O63" i="7"/>
  <c r="N63" i="7"/>
  <c r="C63" i="7"/>
  <c r="AE62" i="7"/>
  <c r="AD62" i="7"/>
  <c r="AC62" i="7"/>
  <c r="AB62" i="7"/>
  <c r="AA62" i="7"/>
  <c r="Z62" i="7"/>
  <c r="Y62" i="7"/>
  <c r="X62" i="7"/>
  <c r="W62" i="7"/>
  <c r="V62" i="7"/>
  <c r="U62" i="7"/>
  <c r="R62" i="7"/>
  <c r="O62" i="7"/>
  <c r="N62" i="7"/>
  <c r="C62" i="7"/>
  <c r="AE61" i="7"/>
  <c r="AD61" i="7"/>
  <c r="AC61" i="7"/>
  <c r="AB61" i="7"/>
  <c r="AA61" i="7"/>
  <c r="Z61" i="7"/>
  <c r="Y61" i="7"/>
  <c r="X61" i="7"/>
  <c r="W61" i="7"/>
  <c r="V61" i="7"/>
  <c r="U61" i="7"/>
  <c r="R61" i="7"/>
  <c r="O61" i="7"/>
  <c r="N61" i="7"/>
  <c r="C61" i="7"/>
  <c r="AE60" i="7"/>
  <c r="AD60" i="7"/>
  <c r="AC60" i="7"/>
  <c r="AB60" i="7"/>
  <c r="AA60" i="7"/>
  <c r="Z60" i="7"/>
  <c r="Y60" i="7"/>
  <c r="X60" i="7"/>
  <c r="W60" i="7"/>
  <c r="V60" i="7"/>
  <c r="U60" i="7"/>
  <c r="R60" i="7"/>
  <c r="O60" i="7"/>
  <c r="N60" i="7"/>
  <c r="C60" i="7"/>
  <c r="AE59" i="7"/>
  <c r="AD59" i="7"/>
  <c r="AC59" i="7"/>
  <c r="AB59" i="7"/>
  <c r="AA59" i="7"/>
  <c r="Z59" i="7"/>
  <c r="Y59" i="7"/>
  <c r="X59" i="7"/>
  <c r="W59" i="7"/>
  <c r="V59" i="7"/>
  <c r="U59" i="7"/>
  <c r="R59" i="7"/>
  <c r="O59" i="7"/>
  <c r="N59" i="7"/>
  <c r="C59" i="7"/>
  <c r="AE58" i="7"/>
  <c r="AD58" i="7"/>
  <c r="AC58" i="7"/>
  <c r="AB58" i="7"/>
  <c r="AA58" i="7"/>
  <c r="Z58" i="7"/>
  <c r="Y58" i="7"/>
  <c r="X58" i="7"/>
  <c r="W58" i="7"/>
  <c r="V58" i="7"/>
  <c r="U58" i="7"/>
  <c r="R58" i="7"/>
  <c r="O58" i="7"/>
  <c r="N58" i="7"/>
  <c r="C58" i="7"/>
  <c r="AE57" i="7"/>
  <c r="AD57" i="7"/>
  <c r="AC57" i="7"/>
  <c r="AB57" i="7"/>
  <c r="AA57" i="7"/>
  <c r="Z57" i="7"/>
  <c r="Y57" i="7"/>
  <c r="X57" i="7"/>
  <c r="W57" i="7"/>
  <c r="V57" i="7"/>
  <c r="U57" i="7"/>
  <c r="R57" i="7"/>
  <c r="O57" i="7"/>
  <c r="N57" i="7"/>
  <c r="C57" i="7"/>
  <c r="AE56" i="7"/>
  <c r="AD56" i="7"/>
  <c r="AC56" i="7"/>
  <c r="AB56" i="7"/>
  <c r="AA56" i="7"/>
  <c r="Z56" i="7"/>
  <c r="Y56" i="7"/>
  <c r="X56" i="7"/>
  <c r="W56" i="7"/>
  <c r="V56" i="7"/>
  <c r="U56" i="7"/>
  <c r="R56" i="7"/>
  <c r="O56" i="7"/>
  <c r="N56" i="7"/>
  <c r="C56" i="7"/>
  <c r="AE55" i="7"/>
  <c r="AD55" i="7"/>
  <c r="AC55" i="7"/>
  <c r="AB55" i="7"/>
  <c r="AA55" i="7"/>
  <c r="Z55" i="7"/>
  <c r="Y55" i="7"/>
  <c r="X55" i="7"/>
  <c r="W55" i="7"/>
  <c r="V55" i="7"/>
  <c r="U55" i="7"/>
  <c r="R55" i="7"/>
  <c r="O55" i="7"/>
  <c r="N55" i="7"/>
  <c r="C55" i="7"/>
  <c r="AE54" i="7"/>
  <c r="AD54" i="7"/>
  <c r="AC54" i="7"/>
  <c r="AB54" i="7"/>
  <c r="AA54" i="7"/>
  <c r="Z54" i="7"/>
  <c r="Y54" i="7"/>
  <c r="X54" i="7"/>
  <c r="W54" i="7"/>
  <c r="V54" i="7"/>
  <c r="U54" i="7"/>
  <c r="R54" i="7"/>
  <c r="O54" i="7"/>
  <c r="N54" i="7"/>
  <c r="C54" i="7"/>
  <c r="AE53" i="7"/>
  <c r="AD53" i="7"/>
  <c r="AC53" i="7"/>
  <c r="AB53" i="7"/>
  <c r="AA53" i="7"/>
  <c r="Z53" i="7"/>
  <c r="Y53" i="7"/>
  <c r="X53" i="7"/>
  <c r="W53" i="7"/>
  <c r="V53" i="7"/>
  <c r="U53" i="7"/>
  <c r="R53" i="7"/>
  <c r="O53" i="7"/>
  <c r="N53" i="7"/>
  <c r="C53" i="7"/>
  <c r="AE52" i="7"/>
  <c r="AD52" i="7"/>
  <c r="AC52" i="7"/>
  <c r="AB52" i="7"/>
  <c r="AA52" i="7"/>
  <c r="Z52" i="7"/>
  <c r="Y52" i="7"/>
  <c r="X52" i="7"/>
  <c r="W52" i="7"/>
  <c r="V52" i="7"/>
  <c r="U52" i="7"/>
  <c r="R52" i="7"/>
  <c r="O52" i="7"/>
  <c r="N52" i="7"/>
  <c r="C52" i="7"/>
  <c r="AE51" i="7"/>
  <c r="AD51" i="7"/>
  <c r="AC51" i="7"/>
  <c r="AB51" i="7"/>
  <c r="AA51" i="7"/>
  <c r="Z51" i="7"/>
  <c r="Y51" i="7"/>
  <c r="X51" i="7"/>
  <c r="W51" i="7"/>
  <c r="V51" i="7"/>
  <c r="U51" i="7"/>
  <c r="R51" i="7"/>
  <c r="O51" i="7"/>
  <c r="N51" i="7"/>
  <c r="C51" i="7"/>
  <c r="AE50" i="7"/>
  <c r="AD50" i="7"/>
  <c r="AC50" i="7"/>
  <c r="AB50" i="7"/>
  <c r="AA50" i="7"/>
  <c r="Z50" i="7"/>
  <c r="Y50" i="7"/>
  <c r="X50" i="7"/>
  <c r="W50" i="7"/>
  <c r="V50" i="7"/>
  <c r="U50" i="7"/>
  <c r="R50" i="7"/>
  <c r="O50" i="7"/>
  <c r="N50" i="7"/>
  <c r="C50" i="7"/>
  <c r="AE49" i="7"/>
  <c r="AD49" i="7"/>
  <c r="AC49" i="7"/>
  <c r="AB49" i="7"/>
  <c r="AA49" i="7"/>
  <c r="Z49" i="7"/>
  <c r="Y49" i="7"/>
  <c r="X49" i="7"/>
  <c r="W49" i="7"/>
  <c r="V49" i="7"/>
  <c r="U49" i="7"/>
  <c r="R49" i="7"/>
  <c r="O49" i="7"/>
  <c r="N49" i="7"/>
  <c r="C49" i="7"/>
  <c r="AE48" i="7"/>
  <c r="AD48" i="7"/>
  <c r="AC48" i="7"/>
  <c r="AB48" i="7"/>
  <c r="AA48" i="7"/>
  <c r="Z48" i="7"/>
  <c r="Y48" i="7"/>
  <c r="X48" i="7"/>
  <c r="W48" i="7"/>
  <c r="V48" i="7"/>
  <c r="U48" i="7"/>
  <c r="R48" i="7"/>
  <c r="O48" i="7"/>
  <c r="N48" i="7"/>
  <c r="C48" i="7"/>
  <c r="AE47" i="7"/>
  <c r="AD47" i="7"/>
  <c r="AC47" i="7"/>
  <c r="AB47" i="7"/>
  <c r="AA47" i="7"/>
  <c r="Z47" i="7"/>
  <c r="Y47" i="7"/>
  <c r="X47" i="7"/>
  <c r="W47" i="7"/>
  <c r="V47" i="7"/>
  <c r="U47" i="7"/>
  <c r="R47" i="7"/>
  <c r="O47" i="7"/>
  <c r="N47" i="7"/>
  <c r="C47" i="7"/>
  <c r="AE46" i="7"/>
  <c r="AD46" i="7"/>
  <c r="AC46" i="7"/>
  <c r="AB46" i="7"/>
  <c r="AA46" i="7"/>
  <c r="Z46" i="7"/>
  <c r="Y46" i="7"/>
  <c r="X46" i="7"/>
  <c r="W46" i="7"/>
  <c r="V46" i="7"/>
  <c r="U46" i="7"/>
  <c r="R46" i="7"/>
  <c r="O46" i="7"/>
  <c r="N46" i="7"/>
  <c r="C46" i="7"/>
  <c r="AE45" i="7"/>
  <c r="AD45" i="7"/>
  <c r="AC45" i="7"/>
  <c r="AB45" i="7"/>
  <c r="AA45" i="7"/>
  <c r="Z45" i="7"/>
  <c r="Y45" i="7"/>
  <c r="X45" i="7"/>
  <c r="W45" i="7"/>
  <c r="V45" i="7"/>
  <c r="U45" i="7"/>
  <c r="R45" i="7"/>
  <c r="O45" i="7"/>
  <c r="N45" i="7"/>
  <c r="C45" i="7"/>
  <c r="AE44" i="7"/>
  <c r="AD44" i="7"/>
  <c r="AC44" i="7"/>
  <c r="AB44" i="7"/>
  <c r="AA44" i="7"/>
  <c r="Z44" i="7"/>
  <c r="Y44" i="7"/>
  <c r="X44" i="7"/>
  <c r="W44" i="7"/>
  <c r="V44" i="7"/>
  <c r="U44" i="7"/>
  <c r="R44" i="7"/>
  <c r="O44" i="7"/>
  <c r="N44" i="7"/>
  <c r="C44" i="7"/>
  <c r="AE43" i="7"/>
  <c r="AD43" i="7"/>
  <c r="AC43" i="7"/>
  <c r="AB43" i="7"/>
  <c r="AA43" i="7"/>
  <c r="Z43" i="7"/>
  <c r="Y43" i="7"/>
  <c r="X43" i="7"/>
  <c r="W43" i="7"/>
  <c r="V43" i="7"/>
  <c r="U43" i="7"/>
  <c r="R43" i="7"/>
  <c r="O43" i="7"/>
  <c r="N43" i="7"/>
  <c r="C43" i="7"/>
  <c r="AE42" i="7"/>
  <c r="AD42" i="7"/>
  <c r="AC42" i="7"/>
  <c r="AB42" i="7"/>
  <c r="AA42" i="7"/>
  <c r="Z42" i="7"/>
  <c r="Y42" i="7"/>
  <c r="X42" i="7"/>
  <c r="W42" i="7"/>
  <c r="V42" i="7"/>
  <c r="U42" i="7"/>
  <c r="R42" i="7"/>
  <c r="O42" i="7"/>
  <c r="N42" i="7"/>
  <c r="C42" i="7"/>
  <c r="AE41" i="7"/>
  <c r="AD41" i="7"/>
  <c r="AC41" i="7"/>
  <c r="AB41" i="7"/>
  <c r="AA41" i="7"/>
  <c r="Z41" i="7"/>
  <c r="Y41" i="7"/>
  <c r="X41" i="7"/>
  <c r="W41" i="7"/>
  <c r="V41" i="7"/>
  <c r="U41" i="7"/>
  <c r="R41" i="7"/>
  <c r="O41" i="7"/>
  <c r="N41" i="7"/>
  <c r="C41" i="7"/>
  <c r="AE40" i="7"/>
  <c r="AD40" i="7"/>
  <c r="AC40" i="7"/>
  <c r="AB40" i="7"/>
  <c r="AA40" i="7"/>
  <c r="Z40" i="7"/>
  <c r="Y40" i="7"/>
  <c r="X40" i="7"/>
  <c r="W40" i="7"/>
  <c r="V40" i="7"/>
  <c r="U40" i="7"/>
  <c r="R40" i="7"/>
  <c r="O40" i="7"/>
  <c r="N40" i="7"/>
  <c r="C40" i="7"/>
  <c r="AE39" i="7"/>
  <c r="AD39" i="7"/>
  <c r="AC39" i="7"/>
  <c r="AB39" i="7"/>
  <c r="AA39" i="7"/>
  <c r="Z39" i="7"/>
  <c r="Y39" i="7"/>
  <c r="X39" i="7"/>
  <c r="W39" i="7"/>
  <c r="V39" i="7"/>
  <c r="U39" i="7"/>
  <c r="R39" i="7"/>
  <c r="O39" i="7"/>
  <c r="N39" i="7"/>
  <c r="C39" i="7"/>
  <c r="AE38" i="7"/>
  <c r="AD38" i="7"/>
  <c r="AC38" i="7"/>
  <c r="AB38" i="7"/>
  <c r="AA38" i="7"/>
  <c r="Z38" i="7"/>
  <c r="Y38" i="7"/>
  <c r="X38" i="7"/>
  <c r="W38" i="7"/>
  <c r="V38" i="7"/>
  <c r="U38" i="7"/>
  <c r="R38" i="7"/>
  <c r="O38" i="7"/>
  <c r="N38" i="7"/>
  <c r="C38" i="7"/>
  <c r="AE37" i="7"/>
  <c r="AD37" i="7"/>
  <c r="AC37" i="7"/>
  <c r="AB37" i="7"/>
  <c r="AA37" i="7"/>
  <c r="Z37" i="7"/>
  <c r="Y37" i="7"/>
  <c r="X37" i="7"/>
  <c r="W37" i="7"/>
  <c r="V37" i="7"/>
  <c r="U37" i="7"/>
  <c r="R37" i="7"/>
  <c r="O37" i="7"/>
  <c r="N37" i="7"/>
  <c r="C37" i="7"/>
  <c r="AE36" i="7"/>
  <c r="AD36" i="7"/>
  <c r="AC36" i="7"/>
  <c r="AB36" i="7"/>
  <c r="AA36" i="7"/>
  <c r="Z36" i="7"/>
  <c r="Y36" i="7"/>
  <c r="X36" i="7"/>
  <c r="W36" i="7"/>
  <c r="V36" i="7"/>
  <c r="U36" i="7"/>
  <c r="R36" i="7"/>
  <c r="O36" i="7"/>
  <c r="N36" i="7"/>
  <c r="C36" i="7"/>
  <c r="AE35" i="7"/>
  <c r="AD35" i="7"/>
  <c r="AC35" i="7"/>
  <c r="AB35" i="7"/>
  <c r="AA35" i="7"/>
  <c r="Z35" i="7"/>
  <c r="Y35" i="7"/>
  <c r="X35" i="7"/>
  <c r="W35" i="7"/>
  <c r="V35" i="7"/>
  <c r="U35" i="7"/>
  <c r="R35" i="7"/>
  <c r="O35" i="7"/>
  <c r="N35" i="7"/>
  <c r="C35" i="7"/>
  <c r="AE34" i="7"/>
  <c r="AD34" i="7"/>
  <c r="AC34" i="7"/>
  <c r="AB34" i="7"/>
  <c r="AA34" i="7"/>
  <c r="Z34" i="7"/>
  <c r="Y34" i="7"/>
  <c r="X34" i="7"/>
  <c r="W34" i="7"/>
  <c r="V34" i="7"/>
  <c r="U34" i="7"/>
  <c r="R34" i="7"/>
  <c r="O34" i="7"/>
  <c r="N34" i="7"/>
  <c r="C34" i="7"/>
  <c r="AE33" i="7"/>
  <c r="AD33" i="7"/>
  <c r="AC33" i="7"/>
  <c r="AB33" i="7"/>
  <c r="AA33" i="7"/>
  <c r="Z33" i="7"/>
  <c r="Y33" i="7"/>
  <c r="X33" i="7"/>
  <c r="W33" i="7"/>
  <c r="V33" i="7"/>
  <c r="U33" i="7"/>
  <c r="R33" i="7"/>
  <c r="O33" i="7"/>
  <c r="N33" i="7"/>
  <c r="C33" i="7"/>
  <c r="AE32" i="7"/>
  <c r="AD32" i="7"/>
  <c r="AC32" i="7"/>
  <c r="AB32" i="7"/>
  <c r="AA32" i="7"/>
  <c r="Z32" i="7"/>
  <c r="Y32" i="7"/>
  <c r="X32" i="7"/>
  <c r="W32" i="7"/>
  <c r="V32" i="7"/>
  <c r="U32" i="7"/>
  <c r="R32" i="7"/>
  <c r="O32" i="7"/>
  <c r="N32" i="7"/>
  <c r="C32" i="7"/>
  <c r="AE31" i="7"/>
  <c r="AD31" i="7"/>
  <c r="AC31" i="7"/>
  <c r="AB31" i="7"/>
  <c r="AA31" i="7"/>
  <c r="Z31" i="7"/>
  <c r="Y31" i="7"/>
  <c r="X31" i="7"/>
  <c r="W31" i="7"/>
  <c r="V31" i="7"/>
  <c r="U31" i="7"/>
  <c r="R31" i="7"/>
  <c r="O31" i="7"/>
  <c r="N31" i="7"/>
  <c r="C31" i="7"/>
  <c r="AE30" i="7"/>
  <c r="AD30" i="7"/>
  <c r="AC30" i="7"/>
  <c r="AB30" i="7"/>
  <c r="AA30" i="7"/>
  <c r="Z30" i="7"/>
  <c r="Y30" i="7"/>
  <c r="X30" i="7"/>
  <c r="W30" i="7"/>
  <c r="V30" i="7"/>
  <c r="U30" i="7"/>
  <c r="R30" i="7"/>
  <c r="O30" i="7"/>
  <c r="N30" i="7"/>
  <c r="C30" i="7"/>
  <c r="AE29" i="7"/>
  <c r="AD29" i="7"/>
  <c r="AC29" i="7"/>
  <c r="AB29" i="7"/>
  <c r="AA29" i="7"/>
  <c r="Z29" i="7"/>
  <c r="Y29" i="7"/>
  <c r="X29" i="7"/>
  <c r="W29" i="7"/>
  <c r="V29" i="7"/>
  <c r="U29" i="7"/>
  <c r="R29" i="7"/>
  <c r="O29" i="7"/>
  <c r="N29" i="7"/>
  <c r="C29" i="7"/>
  <c r="AE28" i="7"/>
  <c r="AD28" i="7"/>
  <c r="AC28" i="7"/>
  <c r="AB28" i="7"/>
  <c r="AA28" i="7"/>
  <c r="Z28" i="7"/>
  <c r="Y28" i="7"/>
  <c r="X28" i="7"/>
  <c r="W28" i="7"/>
  <c r="V28" i="7"/>
  <c r="U28" i="7"/>
  <c r="R28" i="7"/>
  <c r="O28" i="7"/>
  <c r="N28" i="7"/>
  <c r="C28" i="7"/>
  <c r="AE27" i="7"/>
  <c r="AD27" i="7"/>
  <c r="AC27" i="7"/>
  <c r="AB27" i="7"/>
  <c r="AA27" i="7"/>
  <c r="Z27" i="7"/>
  <c r="Y27" i="7"/>
  <c r="X27" i="7"/>
  <c r="W27" i="7"/>
  <c r="V27" i="7"/>
  <c r="U27" i="7"/>
  <c r="R27" i="7"/>
  <c r="O27" i="7"/>
  <c r="N27" i="7"/>
  <c r="C27" i="7"/>
  <c r="AE26" i="7"/>
  <c r="AD26" i="7"/>
  <c r="AC26" i="7"/>
  <c r="AB26" i="7"/>
  <c r="AA26" i="7"/>
  <c r="Z26" i="7"/>
  <c r="Y26" i="7"/>
  <c r="X26" i="7"/>
  <c r="W26" i="7"/>
  <c r="V26" i="7"/>
  <c r="U26" i="7"/>
  <c r="R26" i="7"/>
  <c r="O26" i="7"/>
  <c r="N26" i="7"/>
  <c r="C26" i="7"/>
  <c r="AE25" i="7"/>
  <c r="AD25" i="7"/>
  <c r="AC25" i="7"/>
  <c r="AB25" i="7"/>
  <c r="AA25" i="7"/>
  <c r="Z25" i="7"/>
  <c r="Y25" i="7"/>
  <c r="X25" i="7"/>
  <c r="W25" i="7"/>
  <c r="V25" i="7"/>
  <c r="U25" i="7"/>
  <c r="R25" i="7"/>
  <c r="O25" i="7"/>
  <c r="N25" i="7"/>
  <c r="C25" i="7"/>
  <c r="AE24" i="7"/>
  <c r="E7" i="5" s="1"/>
  <c r="E16" i="5" s="1"/>
  <c r="AD24" i="7"/>
  <c r="AC24" i="7"/>
  <c r="AB24" i="7"/>
  <c r="AA24" i="7"/>
  <c r="Z24" i="7"/>
  <c r="Y24" i="7"/>
  <c r="X24" i="7"/>
  <c r="W24" i="7"/>
  <c r="V24" i="7"/>
  <c r="U24" i="7"/>
  <c r="R24" i="7"/>
  <c r="O24" i="7"/>
  <c r="N24" i="7"/>
  <c r="C24" i="7"/>
  <c r="AE23" i="7"/>
  <c r="AD23" i="7"/>
  <c r="AC23" i="7"/>
  <c r="AB23" i="7"/>
  <c r="AA23" i="7"/>
  <c r="Z23" i="7"/>
  <c r="Y23" i="7"/>
  <c r="X23" i="7"/>
  <c r="W23" i="7"/>
  <c r="V23" i="7"/>
  <c r="U23" i="7"/>
  <c r="R23" i="7"/>
  <c r="O23" i="7"/>
  <c r="N23" i="7"/>
  <c r="C23" i="7"/>
  <c r="AE22" i="7"/>
  <c r="AD22" i="7"/>
  <c r="AC22" i="7"/>
  <c r="AB22" i="7"/>
  <c r="AA22" i="7"/>
  <c r="Z22" i="7"/>
  <c r="Y22" i="7"/>
  <c r="X22" i="7"/>
  <c r="W22" i="7"/>
  <c r="V22" i="7"/>
  <c r="U22" i="7"/>
  <c r="R22" i="7"/>
  <c r="O22" i="7"/>
  <c r="N22" i="7"/>
  <c r="C22" i="7"/>
  <c r="AE21" i="7"/>
  <c r="AD21" i="7"/>
  <c r="AC21" i="7"/>
  <c r="AB21" i="7"/>
  <c r="AA21" i="7"/>
  <c r="Z21" i="7"/>
  <c r="Y21" i="7"/>
  <c r="X21" i="7"/>
  <c r="W21" i="7"/>
  <c r="V21" i="7"/>
  <c r="U21" i="7"/>
  <c r="R21" i="7"/>
  <c r="O21" i="7"/>
  <c r="N21" i="7"/>
  <c r="C21" i="7"/>
  <c r="AE20" i="7"/>
  <c r="AD20" i="7"/>
  <c r="AC20" i="7"/>
  <c r="AB20" i="7"/>
  <c r="AA20" i="7"/>
  <c r="Z20" i="7"/>
  <c r="Y20" i="7"/>
  <c r="X20" i="7"/>
  <c r="W20" i="7"/>
  <c r="V20" i="7"/>
  <c r="U20" i="7"/>
  <c r="R20" i="7"/>
  <c r="O20" i="7"/>
  <c r="N20" i="7"/>
  <c r="C20" i="7"/>
  <c r="AE19" i="7"/>
  <c r="AD19" i="7"/>
  <c r="AC19" i="7"/>
  <c r="AB19" i="7"/>
  <c r="AA19" i="7"/>
  <c r="Z19" i="7"/>
  <c r="Y19" i="7"/>
  <c r="X19" i="7"/>
  <c r="W19" i="7"/>
  <c r="V19" i="7"/>
  <c r="U19" i="7"/>
  <c r="R19" i="7"/>
  <c r="O19" i="7"/>
  <c r="N19" i="7"/>
  <c r="C19" i="7"/>
  <c r="AE18" i="7"/>
  <c r="AD18" i="7"/>
  <c r="AC18" i="7"/>
  <c r="AB18" i="7"/>
  <c r="AA18" i="7"/>
  <c r="Z18" i="7"/>
  <c r="Y18" i="7"/>
  <c r="X18" i="7"/>
  <c r="W18" i="7"/>
  <c r="V18" i="7"/>
  <c r="U18" i="7"/>
  <c r="R18" i="7"/>
  <c r="O18" i="7"/>
  <c r="N18" i="7"/>
  <c r="C18" i="7"/>
  <c r="AE17" i="7"/>
  <c r="AD17" i="7"/>
  <c r="AC17" i="7"/>
  <c r="AB17" i="7"/>
  <c r="AA17" i="7"/>
  <c r="Z17" i="7"/>
  <c r="Y17" i="7"/>
  <c r="X17" i="7"/>
  <c r="W17" i="7"/>
  <c r="V17" i="7"/>
  <c r="U17" i="7"/>
  <c r="R17" i="7"/>
  <c r="O17" i="7"/>
  <c r="N17" i="7"/>
  <c r="C17" i="7"/>
  <c r="AE16" i="7"/>
  <c r="AD16" i="7"/>
  <c r="AC16" i="7"/>
  <c r="AB16" i="7"/>
  <c r="AA16" i="7"/>
  <c r="Z16" i="7"/>
  <c r="Y16" i="7"/>
  <c r="X16" i="7"/>
  <c r="W16" i="7"/>
  <c r="V16" i="7"/>
  <c r="U16" i="7"/>
  <c r="R16" i="7"/>
  <c r="O16" i="7"/>
  <c r="N16" i="7"/>
  <c r="C16" i="7"/>
  <c r="AE15" i="7"/>
  <c r="AD15" i="7"/>
  <c r="AC15" i="7"/>
  <c r="AB15" i="7"/>
  <c r="AA15" i="7"/>
  <c r="Z15" i="7"/>
  <c r="Y15" i="7"/>
  <c r="X15" i="7"/>
  <c r="W15" i="7"/>
  <c r="V15" i="7"/>
  <c r="U15" i="7"/>
  <c r="R15" i="7"/>
  <c r="O15" i="7"/>
  <c r="N15" i="7"/>
  <c r="C15" i="7"/>
  <c r="AE14" i="7"/>
  <c r="AD14" i="7"/>
  <c r="AC14" i="7"/>
  <c r="AB14" i="7"/>
  <c r="AA14" i="7"/>
  <c r="Z14" i="7"/>
  <c r="Y14" i="7"/>
  <c r="X14" i="7"/>
  <c r="W14" i="7"/>
  <c r="V14" i="7"/>
  <c r="U14" i="7"/>
  <c r="R14" i="7"/>
  <c r="O14" i="7"/>
  <c r="N14" i="7"/>
  <c r="AE13" i="7"/>
  <c r="AD13" i="7"/>
  <c r="AC13" i="7"/>
  <c r="AB13" i="7"/>
  <c r="AA13" i="7"/>
  <c r="Z13" i="7"/>
  <c r="Y13" i="7"/>
  <c r="X13" i="7"/>
  <c r="W13" i="7"/>
  <c r="V13" i="7"/>
  <c r="U13" i="7"/>
  <c r="R13" i="7"/>
  <c r="O13" i="7"/>
  <c r="N13" i="7"/>
  <c r="C13" i="7"/>
  <c r="AE12" i="7"/>
  <c r="AD12" i="7"/>
  <c r="AC12" i="7"/>
  <c r="AB12" i="7"/>
  <c r="AA12" i="7"/>
  <c r="Z12" i="7"/>
  <c r="Y12" i="7"/>
  <c r="X12" i="7"/>
  <c r="W12" i="7"/>
  <c r="V12" i="7"/>
  <c r="U12" i="7"/>
  <c r="R12" i="7"/>
  <c r="O12" i="7"/>
  <c r="N12" i="7"/>
  <c r="C12" i="7"/>
  <c r="AE11" i="7"/>
  <c r="AD11" i="7"/>
  <c r="AC11" i="7"/>
  <c r="AB11" i="7"/>
  <c r="AA11" i="7"/>
  <c r="Z11" i="7"/>
  <c r="Y11" i="7"/>
  <c r="X11" i="7"/>
  <c r="W11" i="7"/>
  <c r="V11" i="7"/>
  <c r="U11" i="7"/>
  <c r="R11" i="7"/>
  <c r="O11" i="7"/>
  <c r="N11" i="7"/>
  <c r="C11" i="7"/>
  <c r="AE10" i="7"/>
  <c r="AD10" i="7"/>
  <c r="AC10" i="7"/>
  <c r="AB10" i="7"/>
  <c r="AA10" i="7"/>
  <c r="Z10" i="7"/>
  <c r="Y10" i="7"/>
  <c r="X10" i="7"/>
  <c r="W10" i="7"/>
  <c r="V10" i="7"/>
  <c r="U10" i="7"/>
  <c r="R10" i="7"/>
  <c r="O10" i="7"/>
  <c r="N10" i="7"/>
  <c r="C10" i="7"/>
  <c r="AE9" i="7"/>
  <c r="AD9" i="7"/>
  <c r="AC9" i="7"/>
  <c r="AB9" i="7"/>
  <c r="AA9" i="7"/>
  <c r="Z9" i="7"/>
  <c r="Y9" i="7"/>
  <c r="X9" i="7"/>
  <c r="W9" i="7"/>
  <c r="V9" i="7"/>
  <c r="U9" i="7"/>
  <c r="R9" i="7"/>
  <c r="O9" i="7"/>
  <c r="N9" i="7"/>
  <c r="C9" i="7"/>
  <c r="AE8" i="7"/>
  <c r="AD8" i="7"/>
  <c r="AC8" i="7"/>
  <c r="AB8" i="7"/>
  <c r="AA8" i="7"/>
  <c r="Z8" i="7"/>
  <c r="Y8" i="7"/>
  <c r="X8" i="7"/>
  <c r="W8" i="7"/>
  <c r="V8" i="7"/>
  <c r="U8" i="7"/>
  <c r="R8" i="7"/>
  <c r="O8" i="7"/>
  <c r="N8" i="7"/>
  <c r="C8" i="7"/>
  <c r="AE7" i="7"/>
  <c r="AD7" i="7"/>
  <c r="AC7" i="7"/>
  <c r="AB7" i="7"/>
  <c r="AA7" i="7"/>
  <c r="Z7" i="7"/>
  <c r="Y7" i="7"/>
  <c r="X7" i="7"/>
  <c r="W7" i="7"/>
  <c r="V7" i="7"/>
  <c r="U7" i="7"/>
  <c r="R7" i="7"/>
  <c r="O7" i="7"/>
  <c r="N7" i="7"/>
  <c r="C7" i="7"/>
  <c r="Z6" i="7"/>
  <c r="V6" i="7"/>
  <c r="X6" i="7" s="1"/>
  <c r="R6" i="7"/>
  <c r="W6" i="7" s="1"/>
  <c r="Y6" i="7" s="1"/>
  <c r="AB6" i="7" s="1"/>
  <c r="AD6" i="7" s="1"/>
  <c r="O6" i="7"/>
  <c r="N6" i="7"/>
  <c r="C6" i="7"/>
  <c r="U6" i="7" s="1"/>
  <c r="Z5" i="7"/>
  <c r="R5" i="7"/>
  <c r="W5" i="7" s="1"/>
  <c r="Y5" i="7" s="1"/>
  <c r="AB5" i="7" s="1"/>
  <c r="AD5" i="7" s="1"/>
  <c r="O5" i="7"/>
  <c r="N5" i="7"/>
  <c r="C5" i="7"/>
  <c r="U5" i="7" s="1"/>
  <c r="Z4" i="7"/>
  <c r="U4" i="7"/>
  <c r="R4" i="7"/>
  <c r="W4" i="7" s="1"/>
  <c r="Y4" i="7" s="1"/>
  <c r="AB4" i="7" s="1"/>
  <c r="AD4" i="7" s="1"/>
  <c r="O4" i="7"/>
  <c r="N4" i="7"/>
  <c r="C4" i="7"/>
  <c r="Z3" i="7"/>
  <c r="U3" i="7"/>
  <c r="R3" i="7"/>
  <c r="O3" i="7"/>
  <c r="W3" i="7" s="1"/>
  <c r="Y3" i="7" s="1"/>
  <c r="AB3" i="7" s="1"/>
  <c r="AD3" i="7" s="1"/>
  <c r="N3" i="7"/>
  <c r="V3" i="7" s="1"/>
  <c r="X3" i="7" s="1"/>
  <c r="C3" i="7"/>
  <c r="Z2" i="7"/>
  <c r="R2" i="7"/>
  <c r="W2" i="7" s="1"/>
  <c r="Y2" i="7" s="1"/>
  <c r="AB2" i="7" s="1"/>
  <c r="AD2" i="7" s="1"/>
  <c r="O2" i="7"/>
  <c r="N2" i="7"/>
  <c r="C2" i="7"/>
  <c r="U2" i="7" s="1"/>
  <c r="C3" i="2"/>
  <c r="R3" i="2" s="1"/>
  <c r="C4" i="2"/>
  <c r="U4" i="2" s="1"/>
  <c r="C5" i="2"/>
  <c r="C6" i="2"/>
  <c r="C7" i="2"/>
  <c r="C8" i="2"/>
  <c r="C9" i="2"/>
  <c r="C10" i="2"/>
  <c r="C11" i="2"/>
  <c r="C12" i="2"/>
  <c r="U12" i="2" s="1"/>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2" i="2"/>
  <c r="O2" i="2"/>
  <c r="AE100" i="2"/>
  <c r="AE8" i="2"/>
  <c r="AE9"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C7" i="2"/>
  <c r="AC8" i="2"/>
  <c r="AD8" i="2"/>
  <c r="AC9" i="2"/>
  <c r="AD9" i="2"/>
  <c r="AC10" i="2"/>
  <c r="AD10" i="2"/>
  <c r="AC11" i="2"/>
  <c r="AD11" i="2"/>
  <c r="AC12" i="2"/>
  <c r="AD12" i="2"/>
  <c r="AC13" i="2"/>
  <c r="AD13" i="2"/>
  <c r="AC14" i="2"/>
  <c r="AD14" i="2"/>
  <c r="AC15" i="2"/>
  <c r="AD15" i="2"/>
  <c r="AC16" i="2"/>
  <c r="AD16" i="2"/>
  <c r="AC17" i="2"/>
  <c r="AD17" i="2"/>
  <c r="AC18" i="2"/>
  <c r="AD18" i="2"/>
  <c r="AC19" i="2"/>
  <c r="AD19" i="2"/>
  <c r="AC20" i="2"/>
  <c r="AD20" i="2"/>
  <c r="AC21" i="2"/>
  <c r="AD21" i="2"/>
  <c r="AC22" i="2"/>
  <c r="AD22" i="2"/>
  <c r="AC23" i="2"/>
  <c r="AD23" i="2"/>
  <c r="AC24" i="2"/>
  <c r="AD24" i="2"/>
  <c r="AC25" i="2"/>
  <c r="AD25" i="2"/>
  <c r="AC26" i="2"/>
  <c r="AD26" i="2"/>
  <c r="AC27" i="2"/>
  <c r="AD27" i="2"/>
  <c r="AC28" i="2"/>
  <c r="AD28" i="2"/>
  <c r="AC29" i="2"/>
  <c r="AD29" i="2"/>
  <c r="AC30" i="2"/>
  <c r="AD30" i="2"/>
  <c r="AC31" i="2"/>
  <c r="AD31" i="2"/>
  <c r="AC32" i="2"/>
  <c r="AD32" i="2"/>
  <c r="AC33" i="2"/>
  <c r="AD33" i="2"/>
  <c r="AC34" i="2"/>
  <c r="AD34" i="2"/>
  <c r="AC35" i="2"/>
  <c r="AD35" i="2"/>
  <c r="AC36" i="2"/>
  <c r="AD36" i="2"/>
  <c r="AC37" i="2"/>
  <c r="AD37" i="2"/>
  <c r="AC38" i="2"/>
  <c r="AD38" i="2"/>
  <c r="AC39" i="2"/>
  <c r="AD39" i="2"/>
  <c r="AC40" i="2"/>
  <c r="AD40" i="2"/>
  <c r="AC41" i="2"/>
  <c r="AD41" i="2"/>
  <c r="AC42" i="2"/>
  <c r="AD42" i="2"/>
  <c r="AC43" i="2"/>
  <c r="AD43" i="2"/>
  <c r="AC44" i="2"/>
  <c r="AD44" i="2"/>
  <c r="AC45" i="2"/>
  <c r="AD45" i="2"/>
  <c r="AC46" i="2"/>
  <c r="AD46" i="2"/>
  <c r="AC47" i="2"/>
  <c r="AD47" i="2"/>
  <c r="AC48" i="2"/>
  <c r="AD48" i="2"/>
  <c r="AC49" i="2"/>
  <c r="AD49" i="2"/>
  <c r="AC50" i="2"/>
  <c r="AD50" i="2"/>
  <c r="AC51" i="2"/>
  <c r="AD51" i="2"/>
  <c r="AC52" i="2"/>
  <c r="AD52" i="2"/>
  <c r="AC53" i="2"/>
  <c r="AD53" i="2"/>
  <c r="AC54" i="2"/>
  <c r="AD54" i="2"/>
  <c r="AC55" i="2"/>
  <c r="AD55" i="2"/>
  <c r="AC56" i="2"/>
  <c r="AD56" i="2"/>
  <c r="AC57" i="2"/>
  <c r="AD57" i="2"/>
  <c r="AC58" i="2"/>
  <c r="AD58" i="2"/>
  <c r="AC59" i="2"/>
  <c r="AD59" i="2"/>
  <c r="AC60" i="2"/>
  <c r="AD60" i="2"/>
  <c r="AC61" i="2"/>
  <c r="AD61" i="2"/>
  <c r="AC62" i="2"/>
  <c r="AD62" i="2"/>
  <c r="AC63" i="2"/>
  <c r="AD63" i="2"/>
  <c r="AC64" i="2"/>
  <c r="AD64" i="2"/>
  <c r="AC65" i="2"/>
  <c r="AD65" i="2"/>
  <c r="AC66" i="2"/>
  <c r="AD66" i="2"/>
  <c r="AC67" i="2"/>
  <c r="AD67" i="2"/>
  <c r="AC68" i="2"/>
  <c r="AD68" i="2"/>
  <c r="AC69" i="2"/>
  <c r="AD69" i="2"/>
  <c r="AC70" i="2"/>
  <c r="AD70" i="2"/>
  <c r="AC71" i="2"/>
  <c r="AD71" i="2"/>
  <c r="AC72" i="2"/>
  <c r="AD72" i="2"/>
  <c r="AC73" i="2"/>
  <c r="AD73" i="2"/>
  <c r="AC74" i="2"/>
  <c r="AD74" i="2"/>
  <c r="AC75" i="2"/>
  <c r="AD75" i="2"/>
  <c r="AC76" i="2"/>
  <c r="AD76" i="2"/>
  <c r="AC77" i="2"/>
  <c r="AD77" i="2"/>
  <c r="AC78" i="2"/>
  <c r="AD78" i="2"/>
  <c r="AC79" i="2"/>
  <c r="AD79" i="2"/>
  <c r="AC80" i="2"/>
  <c r="AD80" i="2"/>
  <c r="AC81" i="2"/>
  <c r="AD81" i="2"/>
  <c r="AC82" i="2"/>
  <c r="AD82" i="2"/>
  <c r="AC83" i="2"/>
  <c r="AD83" i="2"/>
  <c r="AC84" i="2"/>
  <c r="AD84" i="2"/>
  <c r="AC85" i="2"/>
  <c r="AD85" i="2"/>
  <c r="AC86" i="2"/>
  <c r="AD86" i="2"/>
  <c r="AC87" i="2"/>
  <c r="AD87" i="2"/>
  <c r="AC88" i="2"/>
  <c r="AD88" i="2"/>
  <c r="AC89" i="2"/>
  <c r="AD89" i="2"/>
  <c r="AC90" i="2"/>
  <c r="AD90" i="2"/>
  <c r="AC91" i="2"/>
  <c r="AD91" i="2"/>
  <c r="AC92" i="2"/>
  <c r="AD92" i="2"/>
  <c r="AC93" i="2"/>
  <c r="AD93" i="2"/>
  <c r="AC94" i="2"/>
  <c r="AD94" i="2"/>
  <c r="AC95" i="2"/>
  <c r="AD95" i="2"/>
  <c r="AC96" i="2"/>
  <c r="AD96" i="2"/>
  <c r="AC97" i="2"/>
  <c r="AD97" i="2"/>
  <c r="AC98" i="2"/>
  <c r="AD98" i="2"/>
  <c r="AC99" i="2"/>
  <c r="AD99" i="2"/>
  <c r="AC100" i="2"/>
  <c r="AD100" i="2"/>
  <c r="AA7" i="2"/>
  <c r="AA8" i="2"/>
  <c r="AB8" i="2"/>
  <c r="AA9" i="2"/>
  <c r="AB9" i="2"/>
  <c r="AA10" i="2"/>
  <c r="AB10" i="2"/>
  <c r="AA11" i="2"/>
  <c r="AB11" i="2"/>
  <c r="AA12" i="2"/>
  <c r="AB12" i="2"/>
  <c r="AA13" i="2"/>
  <c r="AB13" i="2"/>
  <c r="AA14" i="2"/>
  <c r="AB14" i="2"/>
  <c r="AA15" i="2"/>
  <c r="AB15" i="2"/>
  <c r="AA16" i="2"/>
  <c r="AB16" i="2"/>
  <c r="AA17" i="2"/>
  <c r="AB17" i="2"/>
  <c r="AA18" i="2"/>
  <c r="AB18" i="2"/>
  <c r="AA19" i="2"/>
  <c r="AB19" i="2"/>
  <c r="AA20" i="2"/>
  <c r="AB20" i="2"/>
  <c r="AA21" i="2"/>
  <c r="AB21" i="2"/>
  <c r="AA22" i="2"/>
  <c r="AB22" i="2"/>
  <c r="AA23" i="2"/>
  <c r="AB23" i="2"/>
  <c r="AA24" i="2"/>
  <c r="AB24" i="2"/>
  <c r="AA25" i="2"/>
  <c r="AB25" i="2"/>
  <c r="AA26" i="2"/>
  <c r="AB26" i="2"/>
  <c r="AA27" i="2"/>
  <c r="AB27" i="2"/>
  <c r="AA28" i="2"/>
  <c r="AB28" i="2"/>
  <c r="AA29" i="2"/>
  <c r="AB29" i="2"/>
  <c r="AA30" i="2"/>
  <c r="AB30" i="2"/>
  <c r="AA31" i="2"/>
  <c r="AB31" i="2"/>
  <c r="AA32" i="2"/>
  <c r="AB32" i="2"/>
  <c r="AA33" i="2"/>
  <c r="AB33" i="2"/>
  <c r="AA34" i="2"/>
  <c r="AB34" i="2"/>
  <c r="AA35" i="2"/>
  <c r="AB35" i="2"/>
  <c r="AA36" i="2"/>
  <c r="AB36" i="2"/>
  <c r="AA37" i="2"/>
  <c r="AB37" i="2"/>
  <c r="AA38" i="2"/>
  <c r="AB38" i="2"/>
  <c r="AA39" i="2"/>
  <c r="AB39" i="2"/>
  <c r="AA40" i="2"/>
  <c r="AB40" i="2"/>
  <c r="AA41" i="2"/>
  <c r="AB41" i="2"/>
  <c r="AA42" i="2"/>
  <c r="AB42" i="2"/>
  <c r="AA43" i="2"/>
  <c r="AB43" i="2"/>
  <c r="AA44" i="2"/>
  <c r="AB44" i="2"/>
  <c r="AA45" i="2"/>
  <c r="AB45" i="2"/>
  <c r="AA46" i="2"/>
  <c r="AB46" i="2"/>
  <c r="AA47" i="2"/>
  <c r="AB47" i="2"/>
  <c r="AA48" i="2"/>
  <c r="AB48" i="2"/>
  <c r="AA49" i="2"/>
  <c r="AB49" i="2"/>
  <c r="AA50" i="2"/>
  <c r="AB50" i="2"/>
  <c r="AA51" i="2"/>
  <c r="AB51" i="2"/>
  <c r="AA52" i="2"/>
  <c r="AB52" i="2"/>
  <c r="AA53" i="2"/>
  <c r="AB53" i="2"/>
  <c r="AA54" i="2"/>
  <c r="AB54" i="2"/>
  <c r="AA55" i="2"/>
  <c r="AB55" i="2"/>
  <c r="AA56" i="2"/>
  <c r="AB56" i="2"/>
  <c r="AA57" i="2"/>
  <c r="AB57" i="2"/>
  <c r="AA58" i="2"/>
  <c r="AB58" i="2"/>
  <c r="AA59" i="2"/>
  <c r="AB59" i="2"/>
  <c r="AA60" i="2"/>
  <c r="AB60" i="2"/>
  <c r="AA61" i="2"/>
  <c r="AB61" i="2"/>
  <c r="AA62" i="2"/>
  <c r="AB62" i="2"/>
  <c r="AA63" i="2"/>
  <c r="AB63" i="2"/>
  <c r="AA64" i="2"/>
  <c r="AB64" i="2"/>
  <c r="AA65" i="2"/>
  <c r="AB65" i="2"/>
  <c r="AA66" i="2"/>
  <c r="AB66" i="2"/>
  <c r="AA67" i="2"/>
  <c r="AB67" i="2"/>
  <c r="AA68" i="2"/>
  <c r="AB68" i="2"/>
  <c r="AA69" i="2"/>
  <c r="AB69" i="2"/>
  <c r="AA70" i="2"/>
  <c r="AB70" i="2"/>
  <c r="AA71" i="2"/>
  <c r="AB71" i="2"/>
  <c r="AA72" i="2"/>
  <c r="AB72" i="2"/>
  <c r="AA73" i="2"/>
  <c r="AB73" i="2"/>
  <c r="AA74" i="2"/>
  <c r="AB74" i="2"/>
  <c r="AA75" i="2"/>
  <c r="AB75" i="2"/>
  <c r="AA76" i="2"/>
  <c r="AB76" i="2"/>
  <c r="AA77" i="2"/>
  <c r="AB77" i="2"/>
  <c r="AA78" i="2"/>
  <c r="AB78" i="2"/>
  <c r="AA79" i="2"/>
  <c r="AB79" i="2"/>
  <c r="AA80" i="2"/>
  <c r="AB80" i="2"/>
  <c r="AA81" i="2"/>
  <c r="AB81" i="2"/>
  <c r="AA82" i="2"/>
  <c r="AB82" i="2"/>
  <c r="AA83" i="2"/>
  <c r="AB83" i="2"/>
  <c r="AA84" i="2"/>
  <c r="AB84" i="2"/>
  <c r="AA85" i="2"/>
  <c r="AB85" i="2"/>
  <c r="AA86" i="2"/>
  <c r="AB86" i="2"/>
  <c r="AA87" i="2"/>
  <c r="AB87" i="2"/>
  <c r="AA88" i="2"/>
  <c r="AB88" i="2"/>
  <c r="AA89" i="2"/>
  <c r="AB89" i="2"/>
  <c r="AA90" i="2"/>
  <c r="AB90" i="2"/>
  <c r="AA91" i="2"/>
  <c r="AB91" i="2"/>
  <c r="AA92" i="2"/>
  <c r="AB92" i="2"/>
  <c r="AA93" i="2"/>
  <c r="AB93" i="2"/>
  <c r="AA94" i="2"/>
  <c r="AB94" i="2"/>
  <c r="AA95" i="2"/>
  <c r="AB95" i="2"/>
  <c r="AA96" i="2"/>
  <c r="AB96" i="2"/>
  <c r="AA97" i="2"/>
  <c r="AB97" i="2"/>
  <c r="AA98" i="2"/>
  <c r="AB98" i="2"/>
  <c r="AA99" i="2"/>
  <c r="AB99" i="2"/>
  <c r="AA100" i="2"/>
  <c r="AB100" i="2"/>
  <c r="Z2" i="2"/>
  <c r="Z15" i="2"/>
  <c r="Z3" i="2"/>
  <c r="Z4" i="2"/>
  <c r="Z5" i="2"/>
  <c r="Z6" i="2"/>
  <c r="Z7" i="2"/>
  <c r="Z8" i="2"/>
  <c r="Z9" i="2"/>
  <c r="Z10" i="2"/>
  <c r="Z11" i="2"/>
  <c r="Z12" i="2"/>
  <c r="Z13" i="2"/>
  <c r="Z14"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X7" i="2"/>
  <c r="Y7" i="2"/>
  <c r="AB7" i="2" s="1"/>
  <c r="AD7" i="2" s="1"/>
  <c r="X8" i="2"/>
  <c r="Y8" i="2"/>
  <c r="X9" i="2"/>
  <c r="Y9" i="2"/>
  <c r="X10" i="2"/>
  <c r="Y10" i="2"/>
  <c r="X11" i="2"/>
  <c r="Y11" i="2"/>
  <c r="X12" i="2"/>
  <c r="Y12" i="2"/>
  <c r="X13" i="2"/>
  <c r="Y13" i="2"/>
  <c r="X14" i="2"/>
  <c r="Y14" i="2"/>
  <c r="X15" i="2"/>
  <c r="Y15" i="2"/>
  <c r="X16" i="2"/>
  <c r="Y16" i="2"/>
  <c r="X17" i="2"/>
  <c r="Y17" i="2"/>
  <c r="X18" i="2"/>
  <c r="Y18" i="2"/>
  <c r="X19" i="2"/>
  <c r="Y19" i="2"/>
  <c r="X20" i="2"/>
  <c r="Y20" i="2"/>
  <c r="X21" i="2"/>
  <c r="Y21" i="2"/>
  <c r="X22" i="2"/>
  <c r="Y22" i="2"/>
  <c r="X23" i="2"/>
  <c r="Y23" i="2"/>
  <c r="X24" i="2"/>
  <c r="Y24" i="2"/>
  <c r="X25" i="2"/>
  <c r="Y25" i="2"/>
  <c r="X26" i="2"/>
  <c r="Y26" i="2"/>
  <c r="X27" i="2"/>
  <c r="Y27" i="2"/>
  <c r="X28" i="2"/>
  <c r="Y28" i="2"/>
  <c r="X29" i="2"/>
  <c r="Y29" i="2"/>
  <c r="X30" i="2"/>
  <c r="Y30" i="2"/>
  <c r="X31" i="2"/>
  <c r="Y31" i="2"/>
  <c r="X32" i="2"/>
  <c r="Y32" i="2"/>
  <c r="X33" i="2"/>
  <c r="Y33" i="2"/>
  <c r="X34" i="2"/>
  <c r="Y34" i="2"/>
  <c r="X35" i="2"/>
  <c r="Y35" i="2"/>
  <c r="X36" i="2"/>
  <c r="Y36" i="2"/>
  <c r="X37" i="2"/>
  <c r="Y37" i="2"/>
  <c r="X38" i="2"/>
  <c r="Y38" i="2"/>
  <c r="X39" i="2"/>
  <c r="Y39" i="2"/>
  <c r="X40" i="2"/>
  <c r="Y40" i="2"/>
  <c r="X41" i="2"/>
  <c r="Y41" i="2"/>
  <c r="X42" i="2"/>
  <c r="Y42" i="2"/>
  <c r="X43" i="2"/>
  <c r="Y43" i="2"/>
  <c r="X44" i="2"/>
  <c r="Y44" i="2"/>
  <c r="X45" i="2"/>
  <c r="Y45" i="2"/>
  <c r="X46" i="2"/>
  <c r="Y46" i="2"/>
  <c r="X47" i="2"/>
  <c r="Y47" i="2"/>
  <c r="X48" i="2"/>
  <c r="Y48" i="2"/>
  <c r="X49" i="2"/>
  <c r="Y49" i="2"/>
  <c r="X50" i="2"/>
  <c r="Y50" i="2"/>
  <c r="X51" i="2"/>
  <c r="Y51" i="2"/>
  <c r="X52" i="2"/>
  <c r="Y52" i="2"/>
  <c r="X53" i="2"/>
  <c r="Y53" i="2"/>
  <c r="X54" i="2"/>
  <c r="Y54" i="2"/>
  <c r="X55" i="2"/>
  <c r="Y55" i="2"/>
  <c r="X56" i="2"/>
  <c r="Y56" i="2"/>
  <c r="X57" i="2"/>
  <c r="Y57" i="2"/>
  <c r="X58" i="2"/>
  <c r="Y58" i="2"/>
  <c r="X59" i="2"/>
  <c r="Y59" i="2"/>
  <c r="X60" i="2"/>
  <c r="Y60" i="2"/>
  <c r="X61" i="2"/>
  <c r="Y61" i="2"/>
  <c r="X62" i="2"/>
  <c r="Y62" i="2"/>
  <c r="X63" i="2"/>
  <c r="Y63" i="2"/>
  <c r="X64" i="2"/>
  <c r="Y64" i="2"/>
  <c r="X65" i="2"/>
  <c r="Y65" i="2"/>
  <c r="X66" i="2"/>
  <c r="Y66" i="2"/>
  <c r="X67" i="2"/>
  <c r="Y67" i="2"/>
  <c r="X68" i="2"/>
  <c r="Y68" i="2"/>
  <c r="X69" i="2"/>
  <c r="Y69" i="2"/>
  <c r="X70" i="2"/>
  <c r="Y70" i="2"/>
  <c r="X71" i="2"/>
  <c r="Y71" i="2"/>
  <c r="X72" i="2"/>
  <c r="Y72" i="2"/>
  <c r="X73" i="2"/>
  <c r="Y73" i="2"/>
  <c r="X74" i="2"/>
  <c r="Y74" i="2"/>
  <c r="X75" i="2"/>
  <c r="Y75" i="2"/>
  <c r="X76" i="2"/>
  <c r="Y76" i="2"/>
  <c r="X77" i="2"/>
  <c r="Y77" i="2"/>
  <c r="X78" i="2"/>
  <c r="Y78" i="2"/>
  <c r="X79" i="2"/>
  <c r="Y79" i="2"/>
  <c r="X80" i="2"/>
  <c r="Y80" i="2"/>
  <c r="X81" i="2"/>
  <c r="Y81" i="2"/>
  <c r="X82" i="2"/>
  <c r="Y82" i="2"/>
  <c r="X83" i="2"/>
  <c r="Y83" i="2"/>
  <c r="X84" i="2"/>
  <c r="Y84" i="2"/>
  <c r="X85" i="2"/>
  <c r="Y85" i="2"/>
  <c r="X86" i="2"/>
  <c r="Y86" i="2"/>
  <c r="X87" i="2"/>
  <c r="Y87" i="2"/>
  <c r="X88" i="2"/>
  <c r="Y88" i="2"/>
  <c r="X89" i="2"/>
  <c r="Y89" i="2"/>
  <c r="X90" i="2"/>
  <c r="Y90" i="2"/>
  <c r="X91" i="2"/>
  <c r="Y91" i="2"/>
  <c r="X92" i="2"/>
  <c r="Y92" i="2"/>
  <c r="X93" i="2"/>
  <c r="Y93" i="2"/>
  <c r="X94" i="2"/>
  <c r="Y94" i="2"/>
  <c r="X95" i="2"/>
  <c r="Y95" i="2"/>
  <c r="X96" i="2"/>
  <c r="Y96" i="2"/>
  <c r="X97" i="2"/>
  <c r="Y97" i="2"/>
  <c r="X98" i="2"/>
  <c r="Y98" i="2"/>
  <c r="X99" i="2"/>
  <c r="Y99" i="2"/>
  <c r="X100" i="2"/>
  <c r="Y100" i="2"/>
  <c r="V7" i="2"/>
  <c r="W7" i="2"/>
  <c r="V8" i="2"/>
  <c r="W8" i="2"/>
  <c r="V9" i="2"/>
  <c r="W9" i="2"/>
  <c r="V10" i="2"/>
  <c r="W10" i="2"/>
  <c r="V11" i="2"/>
  <c r="W11" i="2"/>
  <c r="V12" i="2"/>
  <c r="W12" i="2"/>
  <c r="V13" i="2"/>
  <c r="W13" i="2"/>
  <c r="V14" i="2"/>
  <c r="W14" i="2"/>
  <c r="V15" i="2"/>
  <c r="W15" i="2"/>
  <c r="V16" i="2"/>
  <c r="W16" i="2"/>
  <c r="V17" i="2"/>
  <c r="W17" i="2"/>
  <c r="V18" i="2"/>
  <c r="W18" i="2"/>
  <c r="V19" i="2"/>
  <c r="W19" i="2"/>
  <c r="V20" i="2"/>
  <c r="W20" i="2"/>
  <c r="V21" i="2"/>
  <c r="W21" i="2"/>
  <c r="V22" i="2"/>
  <c r="W22" i="2"/>
  <c r="V23" i="2"/>
  <c r="W23" i="2"/>
  <c r="V24" i="2"/>
  <c r="W24" i="2"/>
  <c r="V25" i="2"/>
  <c r="W25" i="2"/>
  <c r="V26" i="2"/>
  <c r="W26" i="2"/>
  <c r="V27" i="2"/>
  <c r="W27" i="2"/>
  <c r="V28" i="2"/>
  <c r="W28" i="2"/>
  <c r="V29" i="2"/>
  <c r="W29" i="2"/>
  <c r="V30" i="2"/>
  <c r="W30" i="2"/>
  <c r="V31" i="2"/>
  <c r="W31" i="2"/>
  <c r="V32" i="2"/>
  <c r="W32" i="2"/>
  <c r="V33" i="2"/>
  <c r="W33" i="2"/>
  <c r="V34" i="2"/>
  <c r="W34" i="2"/>
  <c r="V35" i="2"/>
  <c r="W35" i="2"/>
  <c r="V36" i="2"/>
  <c r="W36" i="2"/>
  <c r="V37" i="2"/>
  <c r="W37" i="2"/>
  <c r="V38" i="2"/>
  <c r="W38" i="2"/>
  <c r="V39" i="2"/>
  <c r="W39" i="2"/>
  <c r="V40" i="2"/>
  <c r="W40" i="2"/>
  <c r="V41" i="2"/>
  <c r="W41" i="2"/>
  <c r="V42" i="2"/>
  <c r="W42" i="2"/>
  <c r="V43" i="2"/>
  <c r="W43" i="2"/>
  <c r="V44" i="2"/>
  <c r="W44" i="2"/>
  <c r="V45" i="2"/>
  <c r="W45" i="2"/>
  <c r="V46" i="2"/>
  <c r="W46" i="2"/>
  <c r="V47" i="2"/>
  <c r="W47" i="2"/>
  <c r="V48" i="2"/>
  <c r="W48" i="2"/>
  <c r="V49" i="2"/>
  <c r="W49" i="2"/>
  <c r="V50" i="2"/>
  <c r="W50" i="2"/>
  <c r="V51" i="2"/>
  <c r="W51" i="2"/>
  <c r="V52" i="2"/>
  <c r="W52" i="2"/>
  <c r="V53" i="2"/>
  <c r="W53" i="2"/>
  <c r="V54" i="2"/>
  <c r="W54" i="2"/>
  <c r="V55" i="2"/>
  <c r="W55" i="2"/>
  <c r="V56" i="2"/>
  <c r="W56" i="2"/>
  <c r="V57" i="2"/>
  <c r="W57" i="2"/>
  <c r="V58" i="2"/>
  <c r="W58" i="2"/>
  <c r="V59" i="2"/>
  <c r="W59" i="2"/>
  <c r="V60" i="2"/>
  <c r="W60" i="2"/>
  <c r="V61" i="2"/>
  <c r="W61" i="2"/>
  <c r="V62" i="2"/>
  <c r="W62" i="2"/>
  <c r="V63" i="2"/>
  <c r="W63" i="2"/>
  <c r="V64" i="2"/>
  <c r="W64" i="2"/>
  <c r="V65" i="2"/>
  <c r="W65" i="2"/>
  <c r="V66" i="2"/>
  <c r="W66" i="2"/>
  <c r="V67" i="2"/>
  <c r="W67" i="2"/>
  <c r="V68" i="2"/>
  <c r="W68" i="2"/>
  <c r="V69" i="2"/>
  <c r="W69" i="2"/>
  <c r="V70" i="2"/>
  <c r="W70" i="2"/>
  <c r="V71" i="2"/>
  <c r="W71" i="2"/>
  <c r="V72" i="2"/>
  <c r="W72" i="2"/>
  <c r="V73" i="2"/>
  <c r="W73" i="2"/>
  <c r="V74" i="2"/>
  <c r="W74" i="2"/>
  <c r="V75" i="2"/>
  <c r="W75" i="2"/>
  <c r="V76" i="2"/>
  <c r="W76" i="2"/>
  <c r="V77" i="2"/>
  <c r="W77" i="2"/>
  <c r="V78" i="2"/>
  <c r="W78" i="2"/>
  <c r="V79" i="2"/>
  <c r="W79" i="2"/>
  <c r="V80" i="2"/>
  <c r="W80" i="2"/>
  <c r="V81" i="2"/>
  <c r="W81" i="2"/>
  <c r="V82" i="2"/>
  <c r="W82" i="2"/>
  <c r="V83" i="2"/>
  <c r="W83" i="2"/>
  <c r="V84" i="2"/>
  <c r="W84" i="2"/>
  <c r="V85" i="2"/>
  <c r="W85" i="2"/>
  <c r="V86" i="2"/>
  <c r="W86" i="2"/>
  <c r="V87" i="2"/>
  <c r="W87" i="2"/>
  <c r="V88" i="2"/>
  <c r="W88" i="2"/>
  <c r="V89" i="2"/>
  <c r="W89" i="2"/>
  <c r="V90" i="2"/>
  <c r="W90" i="2"/>
  <c r="V91" i="2"/>
  <c r="W91" i="2"/>
  <c r="V92" i="2"/>
  <c r="W92" i="2"/>
  <c r="V93" i="2"/>
  <c r="W93" i="2"/>
  <c r="V94" i="2"/>
  <c r="W94" i="2"/>
  <c r="V95" i="2"/>
  <c r="W95" i="2"/>
  <c r="V96" i="2"/>
  <c r="W96" i="2"/>
  <c r="V97" i="2"/>
  <c r="W97" i="2"/>
  <c r="V98" i="2"/>
  <c r="W98" i="2"/>
  <c r="V99" i="2"/>
  <c r="W99" i="2"/>
  <c r="V100" i="2"/>
  <c r="W100" i="2"/>
  <c r="U3" i="2"/>
  <c r="U5" i="2"/>
  <c r="U6" i="2"/>
  <c r="U7" i="2"/>
  <c r="U8" i="2"/>
  <c r="U9" i="2"/>
  <c r="U10" i="2"/>
  <c r="U11"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R16" i="2"/>
  <c r="R5" i="2"/>
  <c r="R6" i="2"/>
  <c r="R7" i="2"/>
  <c r="R8" i="2"/>
  <c r="R9" i="2"/>
  <c r="R10" i="2"/>
  <c r="R11" i="2"/>
  <c r="R12" i="2"/>
  <c r="R13" i="2"/>
  <c r="R14" i="2"/>
  <c r="R15"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N5" i="2"/>
  <c r="O5" i="2"/>
  <c r="N6" i="2"/>
  <c r="O6" i="2"/>
  <c r="N7" i="2"/>
  <c r="O7" i="2"/>
  <c r="N8" i="2"/>
  <c r="O8" i="2"/>
  <c r="N9" i="2"/>
  <c r="O9" i="2"/>
  <c r="N10" i="2"/>
  <c r="O10" i="2"/>
  <c r="N11" i="2"/>
  <c r="O11" i="2"/>
  <c r="N12" i="2"/>
  <c r="O12" i="2"/>
  <c r="N13" i="2"/>
  <c r="O13" i="2"/>
  <c r="N14" i="2"/>
  <c r="O14" i="2"/>
  <c r="N15" i="2"/>
  <c r="O15" i="2"/>
  <c r="N16" i="2"/>
  <c r="O16" i="2"/>
  <c r="N17" i="2"/>
  <c r="O17" i="2"/>
  <c r="N18" i="2"/>
  <c r="O18" i="2"/>
  <c r="N19" i="2"/>
  <c r="O19" i="2"/>
  <c r="N20" i="2"/>
  <c r="O20" i="2"/>
  <c r="N21" i="2"/>
  <c r="O21" i="2"/>
  <c r="N22" i="2"/>
  <c r="O22" i="2"/>
  <c r="N23" i="2"/>
  <c r="O23" i="2"/>
  <c r="N24" i="2"/>
  <c r="O24" i="2"/>
  <c r="N25" i="2"/>
  <c r="O25" i="2"/>
  <c r="N26" i="2"/>
  <c r="O26" i="2"/>
  <c r="N27" i="2"/>
  <c r="O27" i="2"/>
  <c r="N28" i="2"/>
  <c r="O28" i="2"/>
  <c r="N29" i="2"/>
  <c r="O29" i="2"/>
  <c r="N30" i="2"/>
  <c r="O30" i="2"/>
  <c r="N31" i="2"/>
  <c r="O31" i="2"/>
  <c r="N32" i="2"/>
  <c r="O32" i="2"/>
  <c r="N33" i="2"/>
  <c r="O33" i="2"/>
  <c r="N34" i="2"/>
  <c r="O34" i="2"/>
  <c r="N35" i="2"/>
  <c r="O35" i="2"/>
  <c r="N36" i="2"/>
  <c r="O36" i="2"/>
  <c r="N37" i="2"/>
  <c r="O37" i="2"/>
  <c r="N38" i="2"/>
  <c r="O38" i="2"/>
  <c r="N39" i="2"/>
  <c r="O39" i="2"/>
  <c r="N40" i="2"/>
  <c r="O40" i="2"/>
  <c r="N41" i="2"/>
  <c r="O41" i="2"/>
  <c r="N42" i="2"/>
  <c r="O42" i="2"/>
  <c r="N43" i="2"/>
  <c r="O43" i="2"/>
  <c r="N44" i="2"/>
  <c r="O44" i="2"/>
  <c r="N45" i="2"/>
  <c r="O45" i="2"/>
  <c r="N46" i="2"/>
  <c r="O46" i="2"/>
  <c r="N47" i="2"/>
  <c r="O47" i="2"/>
  <c r="N48" i="2"/>
  <c r="O48" i="2"/>
  <c r="N49" i="2"/>
  <c r="O49" i="2"/>
  <c r="N50" i="2"/>
  <c r="O50" i="2"/>
  <c r="N51" i="2"/>
  <c r="O51" i="2"/>
  <c r="N52" i="2"/>
  <c r="O52" i="2"/>
  <c r="N53" i="2"/>
  <c r="O53" i="2"/>
  <c r="N54" i="2"/>
  <c r="O54" i="2"/>
  <c r="N55" i="2"/>
  <c r="O55" i="2"/>
  <c r="N56" i="2"/>
  <c r="O56" i="2"/>
  <c r="N57" i="2"/>
  <c r="O57" i="2"/>
  <c r="N58" i="2"/>
  <c r="O58" i="2"/>
  <c r="N59" i="2"/>
  <c r="O59" i="2"/>
  <c r="N60" i="2"/>
  <c r="O60" i="2"/>
  <c r="N61" i="2"/>
  <c r="O61" i="2"/>
  <c r="N62" i="2"/>
  <c r="O62" i="2"/>
  <c r="N63" i="2"/>
  <c r="O63" i="2"/>
  <c r="N64" i="2"/>
  <c r="O64" i="2"/>
  <c r="N65" i="2"/>
  <c r="O65" i="2"/>
  <c r="N66" i="2"/>
  <c r="O66" i="2"/>
  <c r="N67" i="2"/>
  <c r="O67" i="2"/>
  <c r="N68" i="2"/>
  <c r="O68" i="2"/>
  <c r="N69" i="2"/>
  <c r="O69" i="2"/>
  <c r="N70" i="2"/>
  <c r="O70" i="2"/>
  <c r="N71" i="2"/>
  <c r="O71" i="2"/>
  <c r="N72" i="2"/>
  <c r="O72" i="2"/>
  <c r="N73" i="2"/>
  <c r="O73" i="2"/>
  <c r="N74" i="2"/>
  <c r="O74" i="2"/>
  <c r="N75" i="2"/>
  <c r="O75" i="2"/>
  <c r="N76" i="2"/>
  <c r="O76" i="2"/>
  <c r="N77" i="2"/>
  <c r="O77" i="2"/>
  <c r="N78" i="2"/>
  <c r="O78" i="2"/>
  <c r="N79" i="2"/>
  <c r="O79" i="2"/>
  <c r="N80" i="2"/>
  <c r="O80" i="2"/>
  <c r="N81" i="2"/>
  <c r="O81" i="2"/>
  <c r="N82" i="2"/>
  <c r="O82" i="2"/>
  <c r="N83" i="2"/>
  <c r="O83" i="2"/>
  <c r="N84" i="2"/>
  <c r="O84" i="2"/>
  <c r="N85" i="2"/>
  <c r="O85" i="2"/>
  <c r="N86" i="2"/>
  <c r="O86" i="2"/>
  <c r="N87" i="2"/>
  <c r="O87" i="2"/>
  <c r="N88" i="2"/>
  <c r="O88" i="2"/>
  <c r="N89" i="2"/>
  <c r="O89" i="2"/>
  <c r="N90" i="2"/>
  <c r="O90" i="2"/>
  <c r="N91" i="2"/>
  <c r="O91" i="2"/>
  <c r="N92" i="2"/>
  <c r="O92" i="2"/>
  <c r="N93" i="2"/>
  <c r="O93" i="2"/>
  <c r="N94" i="2"/>
  <c r="O94" i="2"/>
  <c r="N95" i="2"/>
  <c r="O95" i="2"/>
  <c r="N96" i="2"/>
  <c r="O96" i="2"/>
  <c r="N97" i="2"/>
  <c r="O97" i="2"/>
  <c r="N98" i="2"/>
  <c r="O98" i="2"/>
  <c r="N99" i="2"/>
  <c r="O99" i="2"/>
  <c r="N100" i="2"/>
  <c r="O100" i="2"/>
  <c r="R4" i="2" l="1"/>
  <c r="U2" i="2"/>
  <c r="R2" i="2"/>
  <c r="AE7" i="2"/>
  <c r="V4" i="2"/>
  <c r="X4" i="2" s="1"/>
  <c r="AA4" i="2" s="1"/>
  <c r="AC4" i="2" s="1"/>
  <c r="Q2" i="2"/>
  <c r="W2" i="2"/>
  <c r="Y2" i="2" s="1"/>
  <c r="AB2" i="2" s="1"/>
  <c r="AD2" i="2" s="1"/>
  <c r="V3" i="2"/>
  <c r="X3" i="2" s="1"/>
  <c r="AA3" i="2" s="1"/>
  <c r="AC3" i="2" s="1"/>
  <c r="AA6" i="7"/>
  <c r="AC6" i="7" s="1"/>
  <c r="AE6" i="7" s="1"/>
  <c r="AA3" i="7"/>
  <c r="AC3" i="7" s="1"/>
  <c r="AE3" i="7" s="1"/>
  <c r="V2" i="7"/>
  <c r="X2" i="7" s="1"/>
  <c r="AA2" i="7" s="1"/>
  <c r="AC2" i="7" s="1"/>
  <c r="AE2" i="7" s="1"/>
  <c r="V5" i="7"/>
  <c r="X5" i="7" s="1"/>
  <c r="AA5" i="7" s="1"/>
  <c r="AC5" i="7" s="1"/>
  <c r="AE5" i="7" s="1"/>
  <c r="V4" i="7"/>
  <c r="X4" i="7" s="1"/>
  <c r="AA4" i="7" s="1"/>
  <c r="AC4" i="7" s="1"/>
  <c r="AE4" i="7" s="1"/>
  <c r="W6" i="2"/>
  <c r="Y6" i="2" s="1"/>
  <c r="AB6" i="2" s="1"/>
  <c r="AD6" i="2" s="1"/>
  <c r="V5" i="2"/>
  <c r="X5" i="2" s="1"/>
  <c r="AA5" i="2" s="1"/>
  <c r="AC5" i="2" s="1"/>
  <c r="V6" i="2"/>
  <c r="X6" i="2" s="1"/>
  <c r="AA6" i="2" s="1"/>
  <c r="AC6" i="2" s="1"/>
  <c r="W5" i="2"/>
  <c r="Y5" i="2" s="1"/>
  <c r="AB5" i="2" s="1"/>
  <c r="AD5" i="2" s="1"/>
  <c r="W4" i="2"/>
  <c r="Y4" i="2" s="1"/>
  <c r="AB4" i="2" s="1"/>
  <c r="AD4" i="2" s="1"/>
  <c r="W3" i="2"/>
  <c r="Y3" i="2" s="1"/>
  <c r="AB3" i="2" s="1"/>
  <c r="AD3" i="2" s="1"/>
  <c r="V2" i="2"/>
  <c r="X2" i="2" s="1"/>
  <c r="AA2" i="2" s="1"/>
  <c r="AC2" i="2" s="1"/>
  <c r="AE2" i="2" l="1"/>
  <c r="AE6" i="2"/>
  <c r="AE5" i="2"/>
  <c r="AE4" i="2"/>
  <c r="AE3" i="2"/>
</calcChain>
</file>

<file path=xl/sharedStrings.xml><?xml version="1.0" encoding="utf-8"?>
<sst xmlns="http://schemas.openxmlformats.org/spreadsheetml/2006/main" count="278" uniqueCount="113">
  <si>
    <t>Enhed</t>
  </si>
  <si>
    <t>Beregning</t>
  </si>
  <si>
    <t>Bemærkning</t>
  </si>
  <si>
    <t>Brinkerosionsrate</t>
  </si>
  <si>
    <t>Mm/m/år</t>
  </si>
  <si>
    <t>Tabel 2</t>
  </si>
  <si>
    <r>
      <rPr>
        <b/>
        <sz val="11"/>
        <color rgb="FFFFFF00"/>
        <rFont val="Calibri"/>
        <family val="2"/>
        <scheme val="minor"/>
      </rPr>
      <t>Modificeret Brinkerosionsrate</t>
    </r>
    <r>
      <rPr>
        <b/>
        <sz val="11"/>
        <color rgb="FF000000"/>
        <rFont val="Calibri"/>
        <family val="2"/>
        <scheme val="minor"/>
      </rPr>
      <t xml:space="preserve">: </t>
    </r>
    <r>
      <rPr>
        <sz val="11"/>
        <color rgb="FF000000"/>
        <rFont val="Calibri"/>
        <family val="2"/>
        <scheme val="minor"/>
      </rPr>
      <t>Brinkhældning</t>
    </r>
  </si>
  <si>
    <r>
      <t xml:space="preserve">Tabel 3 * </t>
    </r>
    <r>
      <rPr>
        <sz val="11"/>
        <color theme="8" tint="-0.249977111117893"/>
        <rFont val="Calibri"/>
        <family val="2"/>
        <scheme val="minor"/>
      </rPr>
      <t>Brinkerosions rate</t>
    </r>
    <r>
      <rPr>
        <sz val="11"/>
        <color rgb="FF000000"/>
        <rFont val="Calibri"/>
        <family val="2"/>
        <scheme val="minor"/>
      </rPr>
      <t xml:space="preserve"> [mm/m/år] </t>
    </r>
  </si>
  <si>
    <r>
      <rPr>
        <b/>
        <sz val="11"/>
        <color rgb="FF00B050"/>
        <rFont val="Calibri"/>
        <family val="2"/>
        <scheme val="minor"/>
      </rPr>
      <t>Modificeret brinkerosionsrate</t>
    </r>
    <r>
      <rPr>
        <b/>
        <sz val="11"/>
        <color rgb="FF000000"/>
        <rFont val="Calibri"/>
        <family val="2"/>
        <scheme val="minor"/>
      </rPr>
      <t xml:space="preserve">: </t>
    </r>
    <r>
      <rPr>
        <sz val="11"/>
        <color rgb="FF000000"/>
        <rFont val="Calibri"/>
        <family val="2"/>
        <scheme val="minor"/>
      </rPr>
      <t>Vegetationspåvirkning</t>
    </r>
  </si>
  <si>
    <t xml:space="preserve">Brinkerosion: </t>
  </si>
  <si>
    <t>m3/m/år</t>
  </si>
  <si>
    <r>
      <rPr>
        <sz val="11"/>
        <color rgb="FF00B050"/>
        <rFont val="Calibri"/>
        <family val="2"/>
        <scheme val="minor"/>
      </rPr>
      <t>Modificeret Brinkerosionsrate</t>
    </r>
    <r>
      <rPr>
        <sz val="11"/>
        <color rgb="FF000000"/>
        <rFont val="Calibri"/>
        <family val="2"/>
        <scheme val="minor"/>
      </rPr>
      <t xml:space="preserve"> [mm/m/år] / 1000[mm/m] *brinkhøjde [m]*1 m vandløbslængde</t>
    </r>
  </si>
  <si>
    <t>Det skal ændres til volumen. Mm skal ændres til m3 og dette gøres ved dels at ændre mm til m, og dernæst at gange vandløbsdybden på, samt 1 m landløbslængde. Vandløbsdybde = brinkhøjde</t>
  </si>
  <si>
    <r>
      <rPr>
        <b/>
        <sz val="11"/>
        <color rgb="FFC00000"/>
        <rFont val="Calibri"/>
        <family val="2"/>
        <scheme val="minor"/>
      </rPr>
      <t>Gennemsnitligt fosforindhold i brinkmateriale</t>
    </r>
    <r>
      <rPr>
        <b/>
        <sz val="11"/>
        <color rgb="FF000000"/>
        <rFont val="Calibri"/>
        <family val="2"/>
        <scheme val="minor"/>
      </rPr>
      <t xml:space="preserve">: </t>
    </r>
    <r>
      <rPr>
        <sz val="11"/>
        <color rgb="FF000000"/>
        <rFont val="Calibri"/>
        <family val="2"/>
        <scheme val="minor"/>
      </rPr>
      <t>Georegion</t>
    </r>
  </si>
  <si>
    <t>Kg P/m3</t>
  </si>
  <si>
    <t>Tabel 5</t>
  </si>
  <si>
    <t xml:space="preserve">Fosforindhold i brinkmateriale </t>
  </si>
  <si>
    <t>kg P/m år</t>
  </si>
  <si>
    <r>
      <rPr>
        <sz val="11"/>
        <color rgb="FFC00000"/>
        <rFont val="Calibri"/>
        <family val="2"/>
        <scheme val="minor"/>
      </rPr>
      <t>Gennemsnitligt fosforindhold i brinkmateriale</t>
    </r>
    <r>
      <rPr>
        <sz val="11"/>
        <color theme="1"/>
        <rFont val="Calibri"/>
        <family val="2"/>
        <scheme val="minor"/>
      </rPr>
      <t xml:space="preserve"> [Kg P/m3] * </t>
    </r>
    <r>
      <rPr>
        <sz val="11"/>
        <color theme="8" tint="-0.499984740745262"/>
        <rFont val="Calibri"/>
        <family val="2"/>
        <scheme val="minor"/>
      </rPr>
      <t>Brinkerosionsrate</t>
    </r>
    <r>
      <rPr>
        <sz val="11"/>
        <color rgb="FF00B050"/>
        <rFont val="Calibri"/>
        <family val="2"/>
        <scheme val="minor"/>
      </rPr>
      <t xml:space="preserve"> </t>
    </r>
    <r>
      <rPr>
        <sz val="11"/>
        <color theme="1"/>
        <rFont val="Calibri"/>
        <family val="2"/>
        <scheme val="minor"/>
      </rPr>
      <t>[m3/m år]</t>
    </r>
  </si>
  <si>
    <t>kg P for vandløbets strækning</t>
  </si>
  <si>
    <t>kg P / år</t>
  </si>
  <si>
    <r>
      <rPr>
        <sz val="11"/>
        <color rgb="FF7030A0"/>
        <rFont val="Calibri"/>
        <family val="2"/>
        <scheme val="minor"/>
      </rPr>
      <t>Fosforindhold i brinkmateriale</t>
    </r>
    <r>
      <rPr>
        <sz val="11"/>
        <color rgb="FF000000"/>
        <rFont val="Calibri"/>
        <family val="2"/>
        <scheme val="minor"/>
      </rPr>
      <t xml:space="preserve"> [kg P/m år]* vandløbsstrækning [m]</t>
    </r>
  </si>
  <si>
    <t>Transekt-nr</t>
  </si>
  <si>
    <t>Landskabstype (Moræne, Hedeslette)</t>
  </si>
  <si>
    <t>Landskabstype (10 eller 1) kun til beregning</t>
  </si>
  <si>
    <t>Type</t>
  </si>
  <si>
    <t>Georegion</t>
  </si>
  <si>
    <t>Vandløbsform (slynget eller udrettet)</t>
  </si>
  <si>
    <t>Grad af høj vegetation side 1</t>
  </si>
  <si>
    <t>Grad af høj vegetation side 2</t>
  </si>
  <si>
    <t>Brinkhøjde side 1 [m]</t>
  </si>
  <si>
    <t>Brinkhøjde side 2 [m]</t>
  </si>
  <si>
    <t>Brinklængde side 1 [m]</t>
  </si>
  <si>
    <t>Brinklængde side 2 [m]</t>
  </si>
  <si>
    <t>Anlæg side 1</t>
  </si>
  <si>
    <t>Anlæg side 2</t>
  </si>
  <si>
    <t>Hedeslette</t>
  </si>
  <si>
    <t>Slynget</t>
  </si>
  <si>
    <t>Brinkerosions-rate [mm/m år]</t>
  </si>
  <si>
    <r>
      <t xml:space="preserve">Modificeret brinkerosionsrate, side 1 [mm/m år]: </t>
    </r>
    <r>
      <rPr>
        <sz val="11"/>
        <rFont val="Calibri"/>
        <family val="2"/>
        <scheme val="minor"/>
      </rPr>
      <t>Brinkhældning</t>
    </r>
  </si>
  <si>
    <r>
      <t xml:space="preserve">Modificeret brinkerosionsrate, side 2 [mm/m år]: </t>
    </r>
    <r>
      <rPr>
        <sz val="11"/>
        <rFont val="Calibri"/>
        <family val="2"/>
        <scheme val="minor"/>
      </rPr>
      <t>Brinkhældning</t>
    </r>
  </si>
  <si>
    <r>
      <t>Modificeret brinkerosionsrate, side 1 [mm/m år]:</t>
    </r>
    <r>
      <rPr>
        <sz val="11"/>
        <rFont val="Calibri"/>
        <family val="2"/>
        <scheme val="minor"/>
      </rPr>
      <t xml:space="preserve"> Grad vegetation</t>
    </r>
  </si>
  <si>
    <r>
      <t>Modificeret brinkerosionsrate, side 2 [mm/m år]: Grad v</t>
    </r>
    <r>
      <rPr>
        <sz val="11"/>
        <rFont val="Calibri"/>
        <family val="2"/>
        <scheme val="minor"/>
      </rPr>
      <t>egetation</t>
    </r>
  </si>
  <si>
    <r>
      <t xml:space="preserve">Brinkerosion, side 1 [m3/m år]: </t>
    </r>
    <r>
      <rPr>
        <sz val="11"/>
        <rFont val="Calibri"/>
        <family val="2"/>
        <scheme val="minor"/>
      </rPr>
      <t>Brinkhøjde</t>
    </r>
  </si>
  <si>
    <r>
      <t xml:space="preserve">Brinkerosion, side 2 [m3/m år]: </t>
    </r>
    <r>
      <rPr>
        <sz val="11"/>
        <rFont val="Calibri"/>
        <family val="2"/>
        <scheme val="minor"/>
      </rPr>
      <t>Brinkhøjde</t>
    </r>
  </si>
  <si>
    <r>
      <t xml:space="preserve">Gennemsnitligt fosforindhold i brinkmateriale [Kg P/m3]: </t>
    </r>
    <r>
      <rPr>
        <sz val="11"/>
        <rFont val="Calibri"/>
        <family val="2"/>
        <scheme val="minor"/>
      </rPr>
      <t>Georegion</t>
    </r>
  </si>
  <si>
    <t>Fosforindhold i brinkmateriale, side 1 [Kg P/m år]</t>
  </si>
  <si>
    <t>Fosforindhold i brinkmateriale, side 2 [Kg P/m år]</t>
  </si>
  <si>
    <t>kg P_vandløbets strækning, side 1 [kg P/år]</t>
  </si>
  <si>
    <t>kg P_vandløbets strækning, side 2 [kg P/år]</t>
  </si>
  <si>
    <t>kg P_vandløbets strækning total [kg P/år]</t>
  </si>
  <si>
    <t>Tabel 2, DCE-rapport nr. 263 (2023)</t>
  </si>
  <si>
    <t>Udrettet vandløb, brinkerosion (mm/år)</t>
  </si>
  <si>
    <t>Type 1, hedeslette</t>
  </si>
  <si>
    <t>Type 2, hedeslette</t>
  </si>
  <si>
    <t>Type 3, hedeslette</t>
  </si>
  <si>
    <t>Type 1, moræne</t>
  </si>
  <si>
    <t>Type 2, moræne</t>
  </si>
  <si>
    <t>Type 3, moræne</t>
  </si>
  <si>
    <t>Slynget vandløb, brinkerosion (mm/år)</t>
  </si>
  <si>
    <t>Tabel 3, DCE-rapport nr. 263 (2023)</t>
  </si>
  <si>
    <t>Korrektionsfaktor pga. anlæg (-)</t>
  </si>
  <si>
    <t>1:4 hedeslette = 0.25</t>
  </si>
  <si>
    <t>1:3 hedeslette = 0.33</t>
  </si>
  <si>
    <t>1:2 hedeslette= 0.50</t>
  </si>
  <si>
    <t>1:1.5 hedeslette = 0.67</t>
  </si>
  <si>
    <t>1:1.25 hedeslette = 0.80</t>
  </si>
  <si>
    <t>1:1 hedeslette = 1.00</t>
  </si>
  <si>
    <t>1:4 moræne = 0.25</t>
  </si>
  <si>
    <t>1:3 moræne = 0.33</t>
  </si>
  <si>
    <t>1:2 moræne = 0.50</t>
  </si>
  <si>
    <t>1:1.5 moræne = 0.67</t>
  </si>
  <si>
    <t>1:1.25 moræne = 0.80</t>
  </si>
  <si>
    <t>1:1 moræne = 1.00</t>
  </si>
  <si>
    <t>Tabel 4, DCE-rapport nr. 263 (2023)</t>
  </si>
  <si>
    <t>Korrektionsfaktor pga. træer (-)</t>
  </si>
  <si>
    <t>Tabel 5, DCE-rapport nr. 263 (2023)</t>
  </si>
  <si>
    <t>Fosforindhold (kg P/m3)</t>
  </si>
  <si>
    <t>Vandløbs-længde ml. transekter [m]</t>
  </si>
  <si>
    <t>Korrektions-faktor Vegetation</t>
  </si>
  <si>
    <t>Tabeller til beregninger (kilde!!)</t>
  </si>
  <si>
    <t>Lineær udtryk af Tabel 3, til beregninger</t>
  </si>
  <si>
    <t>Beliggenhed</t>
  </si>
  <si>
    <t>Vandløbsform</t>
  </si>
  <si>
    <t>Moræne</t>
  </si>
  <si>
    <t>Udrettet</t>
  </si>
  <si>
    <t>Vandløbs type</t>
  </si>
  <si>
    <t>Fosfortab FØR =</t>
  </si>
  <si>
    <t>Fosfortab EFTER =</t>
  </si>
  <si>
    <t>Vandløb</t>
  </si>
  <si>
    <t>Grøfter</t>
  </si>
  <si>
    <t>kg/år</t>
  </si>
  <si>
    <t>Fosforbalance*</t>
  </si>
  <si>
    <t>*Negativt tal er en frigivelse og positivt tal er en tilbageholdelse</t>
  </si>
  <si>
    <r>
      <t xml:space="preserve">(Tabel 4  [mm/m/år)* </t>
    </r>
    <r>
      <rPr>
        <sz val="11"/>
        <color rgb="FFFFFF00"/>
        <rFont val="Calibri"/>
        <family val="2"/>
        <scheme val="minor"/>
      </rPr>
      <t>Modificeret Brinkerosions rate</t>
    </r>
    <r>
      <rPr>
        <vertAlign val="subscript"/>
        <sz val="11"/>
        <color rgb="FF000000"/>
        <rFont val="Calibri"/>
        <family val="2"/>
        <scheme val="minor"/>
      </rPr>
      <t xml:space="preserve"> </t>
    </r>
    <r>
      <rPr>
        <sz val="11"/>
        <color rgb="FF000000"/>
        <rFont val="Calibri"/>
        <family val="2"/>
        <scheme val="minor"/>
      </rPr>
      <t>[mm/m/år] * Andel træer) + (Modificeret Brinkerosions rate [mm/m/år] * (1-Andel træer))</t>
    </r>
  </si>
  <si>
    <t>Korrektion Anlæg max/min side 1</t>
  </si>
  <si>
    <t>Korrektion Anlæg max/min side 2</t>
  </si>
  <si>
    <t>Grøfter der lukkes</t>
  </si>
  <si>
    <t>Samlet længde</t>
  </si>
  <si>
    <t>meter</t>
  </si>
  <si>
    <t>Landskabstype</t>
  </si>
  <si>
    <t>rulleliste</t>
  </si>
  <si>
    <t>Fosfor i brink</t>
  </si>
  <si>
    <t>25% til grøfter</t>
  </si>
  <si>
    <t>kg P/m3</t>
  </si>
  <si>
    <t>mm/m/år</t>
  </si>
  <si>
    <t>Brinkerosion</t>
  </si>
  <si>
    <t>Fosfor i georegion</t>
  </si>
  <si>
    <t>kg P/m/år</t>
  </si>
  <si>
    <t>kg P/år</t>
  </si>
  <si>
    <t>Fosfor fra grøft</t>
  </si>
  <si>
    <t>Nye grøfter</t>
  </si>
  <si>
    <t>Dybde gennemsnit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</si>
</sst>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b/>
      <sz val="11"/>
      <color theme="8" tint="-0.249977111117893"/>
      <name val="Calibri"/>
      <family val="2"/>
      <scheme val="minor"/>
    </font>
    <font>
      <b/>
      <sz val="11"/>
      <color rgb="FFFFFF00"/>
      <name val="Calibri"/>
      <family val="2"/>
      <scheme val="minor"/>
    </font>
    <font>
      <sz val="11"/>
      <color theme="8" tint="-0.249977111117893"/>
      <name val="Calibri"/>
      <family val="2"/>
      <scheme val="minor"/>
    </font>
    <font>
      <b/>
      <sz val="11"/>
      <color rgb="FF00B050"/>
      <name val="Calibri"/>
      <family val="2"/>
      <scheme val="minor"/>
    </font>
    <font>
      <sz val="11"/>
      <color rgb="FFFFFF00"/>
      <name val="Calibri"/>
      <family val="2"/>
      <scheme val="minor"/>
    </font>
    <font>
      <vertAlign val="subscript"/>
      <sz val="11"/>
      <color rgb="FF000000"/>
      <name val="Calibri"/>
      <family val="2"/>
      <scheme val="minor"/>
    </font>
    <font>
      <b/>
      <sz val="11"/>
      <color theme="8" tint="-0.499984740745262"/>
      <name val="Calibri"/>
      <family val="2"/>
      <scheme val="minor"/>
    </font>
    <font>
      <sz val="11"/>
      <color rgb="FF00B050"/>
      <name val="Calibri"/>
      <family val="2"/>
      <scheme val="minor"/>
    </font>
    <font>
      <b/>
      <sz val="11"/>
      <color rgb="FFC00000"/>
      <name val="Calibri"/>
      <family val="2"/>
      <scheme val="minor"/>
    </font>
    <font>
      <b/>
      <sz val="11"/>
      <color rgb="FF7030A0"/>
      <name val="Calibri"/>
      <family val="2"/>
      <scheme val="minor"/>
    </font>
    <font>
      <sz val="11"/>
      <color rgb="FFC00000"/>
      <name val="Calibri"/>
      <family val="2"/>
      <scheme val="minor"/>
    </font>
    <font>
      <sz val="11"/>
      <color theme="8" tint="-0.499984740745262"/>
      <name val="Calibri"/>
      <family val="2"/>
      <scheme val="minor"/>
    </font>
    <font>
      <sz val="11"/>
      <color rgb="FF7030A0"/>
      <name val="Calibri"/>
      <family val="2"/>
      <scheme val="minor"/>
    </font>
    <font>
      <b/>
      <u/>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0" tint="-4.9989318521683403E-2"/>
        <bgColor indexed="64"/>
      </patternFill>
    </fill>
  </fills>
  <borders count="18">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double">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5" fillId="4" borderId="3" xfId="0" applyFont="1" applyFill="1" applyBorder="1" applyAlignment="1">
      <alignment horizontal="center" vertical="center"/>
    </xf>
    <xf numFmtId="0" fontId="6"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7" fillId="4"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0" fillId="3" borderId="3" xfId="0" applyFill="1" applyBorder="1" applyAlignment="1">
      <alignment horizontal="center" vertical="center"/>
    </xf>
    <xf numFmtId="0" fontId="5" fillId="4"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13" fillId="4"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16" fillId="4" borderId="3" xfId="0" applyFont="1" applyFill="1" applyBorder="1" applyAlignment="1">
      <alignment horizontal="center" vertical="center" wrapText="1"/>
    </xf>
    <xf numFmtId="0" fontId="6" fillId="3" borderId="3" xfId="0" applyFont="1" applyFill="1" applyBorder="1" applyAlignment="1">
      <alignment vertical="center" wrapText="1"/>
    </xf>
    <xf numFmtId="0" fontId="0" fillId="0" borderId="0" xfId="0"/>
    <xf numFmtId="0" fontId="0" fillId="0" borderId="1" xfId="0" applyBorder="1"/>
    <xf numFmtId="0" fontId="0" fillId="0" borderId="2" xfId="0" applyBorder="1"/>
    <xf numFmtId="2" fontId="0" fillId="0" borderId="1" xfId="0" applyNumberFormat="1" applyBorder="1"/>
    <xf numFmtId="1" fontId="0" fillId="2" borderId="1" xfId="0" applyNumberFormat="1" applyFill="1" applyBorder="1"/>
    <xf numFmtId="164" fontId="0" fillId="0" borderId="1" xfId="0" applyNumberFormat="1" applyBorder="1"/>
    <xf numFmtId="1" fontId="0" fillId="0" borderId="2" xfId="0" applyNumberFormat="1" applyBorder="1"/>
    <xf numFmtId="164" fontId="0" fillId="0" borderId="2" xfId="0" applyNumberFormat="1" applyBorder="1"/>
    <xf numFmtId="2" fontId="0" fillId="2" borderId="1" xfId="0" applyNumberFormat="1" applyFill="1" applyBorder="1"/>
    <xf numFmtId="0" fontId="0" fillId="0" borderId="6" xfId="0" applyBorder="1"/>
    <xf numFmtId="0" fontId="0" fillId="0" borderId="4" xfId="0" applyBorder="1"/>
    <xf numFmtId="0" fontId="0" fillId="0" borderId="0" xfId="0" applyBorder="1"/>
    <xf numFmtId="1" fontId="0" fillId="2" borderId="0" xfId="0" applyNumberFormat="1" applyFill="1" applyBorder="1"/>
    <xf numFmtId="164" fontId="0" fillId="0" borderId="0" xfId="0" applyNumberFormat="1" applyBorder="1"/>
    <xf numFmtId="0" fontId="0" fillId="0" borderId="7" xfId="0" applyBorder="1"/>
    <xf numFmtId="2" fontId="0" fillId="2" borderId="0" xfId="0" applyNumberFormat="1" applyFill="1" applyBorder="1"/>
    <xf numFmtId="2" fontId="3" fillId="0" borderId="0" xfId="0" applyNumberFormat="1" applyFont="1" applyBorder="1"/>
    <xf numFmtId="2" fontId="0" fillId="0" borderId="0" xfId="0" applyNumberFormat="1" applyBorder="1"/>
    <xf numFmtId="0" fontId="3" fillId="0" borderId="4" xfId="0" applyFont="1" applyBorder="1"/>
    <xf numFmtId="0" fontId="1" fillId="0" borderId="0" xfId="0" applyFont="1" applyBorder="1"/>
    <xf numFmtId="0" fontId="0" fillId="0" borderId="8" xfId="0" applyBorder="1"/>
    <xf numFmtId="0" fontId="0" fillId="0" borderId="5" xfId="0" applyBorder="1"/>
    <xf numFmtId="0" fontId="0" fillId="0" borderId="9" xfId="0" applyBorder="1"/>
    <xf numFmtId="0" fontId="0" fillId="0" borderId="0" xfId="0"/>
    <xf numFmtId="0" fontId="0" fillId="0" borderId="0" xfId="0" applyAlignment="1">
      <alignment horizontal="right"/>
    </xf>
    <xf numFmtId="0" fontId="4" fillId="5" borderId="10" xfId="0" applyFont="1" applyFill="1" applyBorder="1" applyAlignment="1">
      <alignment horizontal="center" vertical="center"/>
    </xf>
    <xf numFmtId="0" fontId="4" fillId="5" borderId="10" xfId="0" applyFont="1" applyFill="1" applyBorder="1" applyAlignment="1">
      <alignment horizontal="center" vertical="center" wrapText="1"/>
    </xf>
    <xf numFmtId="0" fontId="0" fillId="0" borderId="10" xfId="0" applyBorder="1"/>
    <xf numFmtId="0" fontId="0" fillId="6" borderId="10" xfId="0" applyFill="1" applyBorder="1"/>
    <xf numFmtId="0" fontId="0" fillId="0" borderId="0" xfId="0"/>
    <xf numFmtId="0" fontId="0" fillId="0" borderId="1" xfId="0" applyBorder="1"/>
    <xf numFmtId="0" fontId="0" fillId="0" borderId="2" xfId="0" applyBorder="1"/>
    <xf numFmtId="2" fontId="0" fillId="0" borderId="1" xfId="0" applyNumberFormat="1" applyBorder="1"/>
    <xf numFmtId="1" fontId="0" fillId="2" borderId="1" xfId="0" applyNumberFormat="1" applyFill="1" applyBorder="1"/>
    <xf numFmtId="164" fontId="0" fillId="0" borderId="1" xfId="0" applyNumberFormat="1" applyBorder="1"/>
    <xf numFmtId="1" fontId="0" fillId="0" borderId="2" xfId="0" applyNumberFormat="1" applyBorder="1"/>
    <xf numFmtId="164" fontId="0" fillId="0" borderId="2" xfId="0" applyNumberFormat="1" applyBorder="1"/>
    <xf numFmtId="2" fontId="0" fillId="2" borderId="1" xfId="0" applyNumberFormat="1" applyFill="1" applyBorder="1"/>
    <xf numFmtId="1" fontId="0" fillId="2" borderId="0" xfId="0" applyNumberFormat="1" applyFill="1"/>
    <xf numFmtId="164" fontId="0" fillId="0" borderId="0" xfId="0" applyNumberFormat="1"/>
    <xf numFmtId="2" fontId="0" fillId="2" borderId="0" xfId="0" applyNumberFormat="1" applyFill="1"/>
    <xf numFmtId="2" fontId="3" fillId="0" borderId="0" xfId="0" applyNumberFormat="1" applyFont="1"/>
    <xf numFmtId="2" fontId="0" fillId="0" borderId="0" xfId="0" applyNumberFormat="1"/>
    <xf numFmtId="0" fontId="3" fillId="0" borderId="0" xfId="0" applyFont="1"/>
    <xf numFmtId="0" fontId="1" fillId="0" borderId="0" xfId="0" applyFont="1"/>
    <xf numFmtId="9" fontId="0" fillId="0" borderId="8" xfId="0" applyNumberFormat="1" applyBorder="1"/>
    <xf numFmtId="0" fontId="0" fillId="0" borderId="12" xfId="0" applyBorder="1"/>
    <xf numFmtId="0" fontId="0" fillId="0" borderId="13" xfId="0" applyBorder="1"/>
    <xf numFmtId="0" fontId="0" fillId="0" borderId="14" xfId="0" applyBorder="1"/>
    <xf numFmtId="0" fontId="0" fillId="0" borderId="15" xfId="0" applyBorder="1"/>
    <xf numFmtId="164" fontId="0" fillId="0" borderId="16" xfId="0" applyNumberFormat="1" applyBorder="1"/>
    <xf numFmtId="164" fontId="0" fillId="0" borderId="5" xfId="0" applyNumberFormat="1" applyBorder="1"/>
    <xf numFmtId="164" fontId="0" fillId="0" borderId="17" xfId="0" applyNumberFormat="1" applyBorder="1"/>
    <xf numFmtId="0" fontId="0" fillId="2" borderId="0" xfId="0" applyFill="1"/>
    <xf numFmtId="165" fontId="0" fillId="2" borderId="0" xfId="0" applyNumberFormat="1" applyFill="1"/>
    <xf numFmtId="0" fontId="0" fillId="0" borderId="17" xfId="0" applyBorder="1"/>
    <xf numFmtId="0" fontId="2" fillId="5" borderId="0" xfId="0" applyFont="1" applyFill="1"/>
    <xf numFmtId="0" fontId="0" fillId="5" borderId="0" xfId="0" applyFill="1"/>
    <xf numFmtId="0" fontId="0" fillId="0" borderId="10" xfId="0" applyFill="1" applyBorder="1" applyProtection="1">
      <protection locked="0"/>
    </xf>
    <xf numFmtId="164" fontId="2" fillId="2" borderId="0" xfId="0" applyNumberFormat="1" applyFont="1" applyFill="1"/>
    <xf numFmtId="0" fontId="20" fillId="5" borderId="0" xfId="0" applyFont="1" applyFill="1"/>
    <xf numFmtId="0" fontId="0" fillId="0" borderId="0" xfId="0" applyFill="1" applyProtection="1">
      <protection locked="0"/>
    </xf>
    <xf numFmtId="164" fontId="2" fillId="2" borderId="11" xfId="0" applyNumberFormat="1" applyFont="1" applyFill="1" applyBorder="1"/>
    <xf numFmtId="0" fontId="0" fillId="5" borderId="4" xfId="0" applyFill="1" applyBorder="1" applyAlignment="1">
      <alignment horizontal="center" vertical="center"/>
    </xf>
    <xf numFmtId="0" fontId="0" fillId="5" borderId="0" xfId="0" applyFill="1" applyBorder="1" applyAlignment="1">
      <alignment horizontal="center" vertical="center"/>
    </xf>
    <xf numFmtId="0" fontId="0" fillId="5" borderId="5" xfId="0" applyFill="1" applyBorder="1" applyAlignment="1">
      <alignment horizontal="center" vertical="center"/>
    </xf>
    <xf numFmtId="0" fontId="0" fillId="5" borderId="0" xfId="0"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609599</xdr:colOff>
      <xdr:row>0</xdr:row>
      <xdr:rowOff>190499</xdr:rowOff>
    </xdr:from>
    <xdr:to>
      <xdr:col>4</xdr:col>
      <xdr:colOff>3305174</xdr:colOff>
      <xdr:row>66</xdr:row>
      <xdr:rowOff>190501</xdr:rowOff>
    </xdr:to>
    <xdr:sp macro="" textlink="">
      <xdr:nvSpPr>
        <xdr:cNvPr id="2" name="Tekstfelt 1"/>
        <xdr:cNvSpPr txBox="1"/>
      </xdr:nvSpPr>
      <xdr:spPr>
        <a:xfrm>
          <a:off x="609599" y="190499"/>
          <a:ext cx="8753475" cy="1264920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400" b="0" i="0" u="sng" strike="noStrike" baseline="0" smtClean="0">
            <a:solidFill>
              <a:schemeClr val="dk1"/>
            </a:solidFill>
            <a:latin typeface="+mn-lt"/>
            <a:ea typeface="+mn-ea"/>
            <a:cs typeface="+mn-cs"/>
          </a:endParaRPr>
        </a:p>
        <a:p>
          <a:endParaRPr lang="da-DK" sz="1400" b="0" i="0" u="sng" strike="noStrike" baseline="0" smtClean="0">
            <a:solidFill>
              <a:schemeClr val="dk1"/>
            </a:solidFill>
            <a:latin typeface="+mn-lt"/>
            <a:ea typeface="+mn-ea"/>
            <a:cs typeface="+mn-cs"/>
          </a:endParaRPr>
        </a:p>
        <a:p>
          <a:endParaRPr lang="da-DK" sz="1400" b="0" i="0" u="sng" strike="noStrike" baseline="0" smtClean="0">
            <a:solidFill>
              <a:schemeClr val="dk1"/>
            </a:solidFill>
            <a:latin typeface="+mn-lt"/>
            <a:ea typeface="+mn-ea"/>
            <a:cs typeface="+mn-cs"/>
          </a:endParaRPr>
        </a:p>
        <a:p>
          <a:endParaRPr lang="da-DK" sz="1400" b="0" i="0" u="sng" strike="noStrike" baseline="0" smtClean="0">
            <a:solidFill>
              <a:schemeClr val="dk1"/>
            </a:solidFill>
            <a:latin typeface="+mn-lt"/>
            <a:ea typeface="+mn-ea"/>
            <a:cs typeface="+mn-cs"/>
          </a:endParaRPr>
        </a:p>
        <a:p>
          <a:r>
            <a:rPr lang="da-DK" sz="1400" b="0" i="0" u="sng" strike="noStrike" baseline="0" smtClean="0">
              <a:solidFill>
                <a:schemeClr val="dk1"/>
              </a:solidFill>
              <a:latin typeface="+mn-lt"/>
              <a:ea typeface="+mn-ea"/>
              <a:cs typeface="+mn-cs"/>
            </a:rPr>
            <a:t>Vejledning</a:t>
          </a:r>
        </a:p>
        <a:p>
          <a:endParaRPr lang="da-DK" sz="1100" b="1" i="0" u="none" strike="noStrike" baseline="0" smtClean="0">
            <a:solidFill>
              <a:schemeClr val="dk1"/>
            </a:solidFill>
            <a:latin typeface="+mn-lt"/>
            <a:ea typeface="+mn-ea"/>
            <a:cs typeface="+mn-cs"/>
          </a:endParaRPr>
        </a:p>
        <a:p>
          <a:r>
            <a:rPr lang="da-DK" sz="1100" b="1" i="0" u="none" strike="noStrike" baseline="0" smtClean="0">
              <a:solidFill>
                <a:schemeClr val="dk1"/>
              </a:solidFill>
              <a:latin typeface="+mn-lt"/>
              <a:ea typeface="+mn-ea"/>
              <a:cs typeface="+mn-cs"/>
            </a:rPr>
            <a:t>Formål</a:t>
          </a:r>
          <a:endParaRPr lang="da-DK" sz="1100" b="0" i="0" u="none" strike="noStrike" baseline="0" smtClean="0">
            <a:solidFill>
              <a:schemeClr val="dk1"/>
            </a:solidFill>
            <a:latin typeface="+mn-lt"/>
            <a:ea typeface="+mn-ea"/>
            <a:cs typeface="+mn-cs"/>
          </a:endParaRPr>
        </a:p>
        <a:p>
          <a:r>
            <a:rPr lang="da-DK" sz="1100" b="0" i="0" u="none" strike="noStrike" baseline="0" smtClean="0">
              <a:solidFill>
                <a:schemeClr val="dk1"/>
              </a:solidFill>
              <a:latin typeface="+mn-lt"/>
              <a:ea typeface="+mn-ea"/>
              <a:cs typeface="+mn-cs"/>
            </a:rPr>
            <a:t>Virkemiddelværktøj til beregning af brinkerosion og deraf følgende fosfortab til vandløb. Værktøjet kan anvendes ved restaureringsprojekter, som f.eks. vådområde- og vandløbsrestaureringer. Værktøjet kan beregne effekten af den gennemførte restaurering fra før-situationen med f.eks. et kanalagtigt lige forløb, til situationen efter restaureringens gennemførelse når der er ændret på vandløbets form og skikkelse. Værktøjet kan også beregne effekten på brinkerosion og fosfortab ved at plante træer i bræmmen på den ene eller begge sider langs vandløbet. Værktøjet beregner brinkerosionen, samt det deraf medfølgende fosfortab til vandløbet i før-situationen, og i situationen efter den gennemførte restaurering, ud fra en række data om vandløbets beliggenhed, størrelse, længdefor, brinkerne anlæg og længde og omfanget af træer i bræmmen. </a:t>
          </a:r>
        </a:p>
        <a:p>
          <a:endParaRPr lang="da-DK" sz="1100" b="0" i="0" u="none" strike="noStrike" baseline="0" smtClean="0">
            <a:solidFill>
              <a:schemeClr val="dk1"/>
            </a:solidFill>
            <a:latin typeface="+mn-lt"/>
            <a:ea typeface="+mn-ea"/>
            <a:cs typeface="+mn-cs"/>
          </a:endParaRPr>
        </a:p>
        <a:p>
          <a:r>
            <a:rPr lang="da-DK" sz="1100" b="0" i="0" u="none" strike="noStrike" baseline="0" smtClean="0">
              <a:solidFill>
                <a:schemeClr val="dk1"/>
              </a:solidFill>
              <a:latin typeface="+mn-lt"/>
              <a:ea typeface="+mn-ea"/>
              <a:cs typeface="+mn-cs"/>
            </a:rPr>
            <a:t>Virkemiddelberegneren baserer sig på analyser af brinkerosion i forskellige typer af danske vandløb, som er gennemgået i Kronvang og Larsen (2022). Anvendelse af virkemiddel beregneren kræver, at der indsamles viden fra restaureringsprojektet ud fra opmålinger, generelt indsamlet viden om vandløb og den detailprojektering, der er foretaget for projektområdet. Der er tale om data for hvor projektområdet er beliggende i forhold til landskabstype og georegion, samt størrelsen af vandløbet i form af en vandløbstype, der skal beregnes ud fra GIS data om vandløb i oplandet. Desuden skal der i både før og efter restaureringssituationen forefindes data om vandløbets morfologi i form af længde og stationeringer, vandløbets tværsnit, herunder den vertikale dybde fra bund til kronekant, samt brinkernes anlæg (hældning) og længde. </a:t>
          </a:r>
        </a:p>
        <a:p>
          <a:endParaRPr lang="da-DK" sz="1100" b="0" i="0" u="none" strike="noStrike" baseline="0" smtClean="0">
            <a:solidFill>
              <a:schemeClr val="dk1"/>
            </a:solidFill>
            <a:latin typeface="+mn-lt"/>
            <a:ea typeface="+mn-ea"/>
            <a:cs typeface="+mn-cs"/>
          </a:endParaRPr>
        </a:p>
        <a:p>
          <a:r>
            <a:rPr lang="da-DK" sz="1100" b="0" i="0" baseline="0">
              <a:solidFill>
                <a:schemeClr val="dk1"/>
              </a:solidFill>
              <a:effectLst/>
              <a:latin typeface="+mn-lt"/>
              <a:ea typeface="+mn-ea"/>
              <a:cs typeface="+mn-cs"/>
            </a:rPr>
            <a:t>Kilder:</a:t>
          </a:r>
          <a:endParaRPr lang="da-DK">
            <a:effectLst/>
          </a:endParaRPr>
        </a:p>
        <a:p>
          <a:r>
            <a:rPr lang="da-DK" sz="1100" b="0" i="0" u="none" strike="noStrike" baseline="0" smtClean="0">
              <a:solidFill>
                <a:schemeClr val="dk1"/>
              </a:solidFill>
              <a:latin typeface="+mn-lt"/>
              <a:ea typeface="+mn-ea"/>
              <a:cs typeface="+mn-cs"/>
            </a:rPr>
            <a:t>Kronvang, B. &amp; Larsen, S.E. 2023. Virkemiddel for brinkerosion og fosfortab ved</a:t>
          </a:r>
        </a:p>
        <a:p>
          <a:r>
            <a:rPr lang="da-DK" sz="1100" b="0" i="0" u="none" strike="noStrike" baseline="0" smtClean="0">
              <a:solidFill>
                <a:schemeClr val="dk1"/>
              </a:solidFill>
              <a:latin typeface="+mn-lt"/>
              <a:ea typeface="+mn-ea"/>
              <a:cs typeface="+mn-cs"/>
            </a:rPr>
            <a:t>restaurering af vådområder og vandløb. Aarhus Universitet, DCE – Nationalt Center</a:t>
          </a:r>
        </a:p>
        <a:p>
          <a:r>
            <a:rPr lang="da-DK" sz="1100" b="0" i="0" u="none" strike="noStrike" baseline="0" smtClean="0">
              <a:solidFill>
                <a:schemeClr val="dk1"/>
              </a:solidFill>
              <a:latin typeface="+mn-lt"/>
              <a:ea typeface="+mn-ea"/>
              <a:cs typeface="+mn-cs"/>
            </a:rPr>
            <a:t>for Miljø og Energi, 34s. - Teknisk rapport nr. 263</a:t>
          </a:r>
        </a:p>
        <a:p>
          <a:endParaRPr lang="da-DK" sz="1100" b="0" i="0" u="none" strike="noStrike" baseline="0" smtClean="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1" i="0" baseline="0">
              <a:solidFill>
                <a:schemeClr val="dk1"/>
              </a:solidFill>
              <a:effectLst/>
              <a:latin typeface="+mn-lt"/>
              <a:ea typeface="+mn-ea"/>
              <a:cs typeface="+mn-cs"/>
            </a:rPr>
            <a:t>Indsamling af data til virkemiddel værktøj</a:t>
          </a:r>
          <a:endParaRPr lang="da-DK">
            <a:effectLst/>
          </a:endParaRPr>
        </a:p>
        <a:p>
          <a:r>
            <a:rPr lang="da-DK" sz="1100" b="0" i="0" u="none" strike="noStrike" baseline="0" smtClean="0">
              <a:solidFill>
                <a:schemeClr val="dk1"/>
              </a:solidFill>
              <a:latin typeface="+mn-lt"/>
              <a:ea typeface="+mn-ea"/>
              <a:cs typeface="+mn-cs"/>
            </a:rPr>
            <a:t>Til beregningen af fosfortabet ved brinkerosion, skal der i dette regneark indtastes vandløbslængde (m), grad af vegetation, brinkhøjde og brinklængde. Desuden skal der oplyses landskabstype, vandløbstype, georegion og vandløbsform. Disse beskrives nedenfor, hvor det sammenholdes med de respektive kolonner i fanen FØR og EFTER. I Fanerne er anvendt farvekoder; Hvide felter er til indtastning og rullelister, Grå (formler, låste).</a:t>
          </a:r>
        </a:p>
        <a:p>
          <a:endParaRPr lang="da-DK" sz="1100" b="0" i="0" u="none" strike="noStrike" baseline="0" smtClean="0">
            <a:solidFill>
              <a:schemeClr val="dk1"/>
            </a:solidFill>
            <a:latin typeface="+mn-lt"/>
            <a:ea typeface="+mn-ea"/>
            <a:cs typeface="+mn-cs"/>
          </a:endParaRPr>
        </a:p>
        <a:p>
          <a:r>
            <a:rPr lang="da-DK" sz="1100" b="1" i="0" u="none" strike="noStrike" baseline="0" smtClean="0">
              <a:solidFill>
                <a:schemeClr val="tx1"/>
              </a:solidFill>
              <a:latin typeface="+mn-lt"/>
              <a:ea typeface="+mn-ea"/>
              <a:cs typeface="+mn-cs"/>
            </a:rPr>
            <a:t>Kolonne A</a:t>
          </a:r>
          <a:r>
            <a:rPr lang="da-DK" sz="1100" b="0" i="0" u="none" strike="noStrike" baseline="0" smtClean="0">
              <a:solidFill>
                <a:schemeClr val="tx1"/>
              </a:solidFill>
              <a:latin typeface="+mn-lt"/>
              <a:ea typeface="+mn-ea"/>
              <a:cs typeface="+mn-cs"/>
            </a:rPr>
            <a:t>: Transsekt-nr angives</a:t>
          </a:r>
        </a:p>
        <a:p>
          <a:r>
            <a:rPr lang="da-DK" sz="1100" b="1" i="0" u="none" strike="noStrike" baseline="0" smtClean="0">
              <a:solidFill>
                <a:schemeClr val="tx1"/>
              </a:solidFill>
              <a:latin typeface="+mn-lt"/>
              <a:ea typeface="+mn-ea"/>
              <a:cs typeface="+mn-cs"/>
            </a:rPr>
            <a:t>Kolonne B</a:t>
          </a:r>
          <a:r>
            <a:rPr lang="da-DK" sz="1100" b="0" i="0" u="none" strike="noStrike" baseline="0" smtClean="0">
              <a:solidFill>
                <a:schemeClr val="tx1"/>
              </a:solidFill>
              <a:latin typeface="+mn-lt"/>
              <a:ea typeface="+mn-ea"/>
              <a:cs typeface="+mn-cs"/>
            </a:rPr>
            <a:t>: Landskabstypen angives, man kan vælge enten Hedeslette eller Moræne (rulleliste)</a:t>
          </a:r>
        </a:p>
        <a:p>
          <a:r>
            <a:rPr lang="da-DK" sz="1100" b="1" i="0" u="none" strike="noStrike" baseline="0" smtClean="0">
              <a:solidFill>
                <a:schemeClr val="tx1"/>
              </a:solidFill>
              <a:latin typeface="+mn-lt"/>
              <a:ea typeface="+mn-ea"/>
              <a:cs typeface="+mn-cs"/>
            </a:rPr>
            <a:t>Kolonne C: Anvendes til beregninger</a:t>
          </a:r>
          <a:r>
            <a:rPr lang="da-DK" sz="1100" b="0" i="0" u="none" strike="noStrike" baseline="0" smtClean="0">
              <a:solidFill>
                <a:schemeClr val="tx1"/>
              </a:solidFill>
              <a:latin typeface="+mn-lt"/>
              <a:ea typeface="+mn-ea"/>
              <a:cs typeface="+mn-cs"/>
            </a:rPr>
            <a:t>. En formel der giver områder med Moræne tallet 10 og Hedeslette 1.</a:t>
          </a:r>
        </a:p>
        <a:p>
          <a:r>
            <a:rPr lang="da-DK" sz="1100" b="1" i="0" u="none" strike="noStrike" baseline="0" smtClean="0">
              <a:solidFill>
                <a:schemeClr val="tx1"/>
              </a:solidFill>
              <a:latin typeface="+mn-lt"/>
              <a:ea typeface="+mn-ea"/>
              <a:cs typeface="+mn-cs"/>
            </a:rPr>
            <a:t>Kolonne D</a:t>
          </a:r>
          <a:r>
            <a:rPr lang="da-DK" sz="1100" b="0" i="0" u="none" strike="noStrike" baseline="0" smtClean="0">
              <a:solidFill>
                <a:schemeClr val="tx1"/>
              </a:solidFill>
              <a:latin typeface="+mn-lt"/>
              <a:ea typeface="+mn-ea"/>
              <a:cs typeface="+mn-cs"/>
            </a:rPr>
            <a:t>: Vandløbstype angives (rulleliste), man kan vælge mellem 1-3.  Strahler orden 1&amp;2=1 (&lt;10 km2 opland), Strahler orden 3&amp;4=2 (10-100 km2 opland) og Strahlerorden &lt;4=3 (&gt;100km2 opland).</a:t>
          </a:r>
        </a:p>
        <a:p>
          <a:r>
            <a:rPr lang="da-DK" sz="1100" b="1" i="0" baseline="0">
              <a:solidFill>
                <a:schemeClr val="tx1"/>
              </a:solidFill>
              <a:effectLst/>
              <a:latin typeface="+mn-lt"/>
              <a:ea typeface="+mn-ea"/>
              <a:cs typeface="+mn-cs"/>
            </a:rPr>
            <a:t>Kolonne E</a:t>
          </a:r>
          <a:r>
            <a:rPr lang="da-DK" sz="1100" b="0" i="0" baseline="0">
              <a:solidFill>
                <a:schemeClr val="tx1"/>
              </a:solidFill>
              <a:effectLst/>
              <a:latin typeface="+mn-lt"/>
              <a:ea typeface="+mn-ea"/>
              <a:cs typeface="+mn-cs"/>
            </a:rPr>
            <a:t>: Georegion 1-9 (rulleliste)</a:t>
          </a:r>
        </a:p>
        <a:p>
          <a:r>
            <a:rPr lang="da-DK" sz="1100" b="1" i="0" baseline="0">
              <a:solidFill>
                <a:schemeClr val="tx1"/>
              </a:solidFill>
              <a:effectLst/>
              <a:latin typeface="+mn-lt"/>
              <a:ea typeface="+mn-ea"/>
              <a:cs typeface="+mn-cs"/>
            </a:rPr>
            <a:t>Kolonne F</a:t>
          </a:r>
          <a:r>
            <a:rPr lang="da-DK" sz="1100" b="0" i="0" baseline="0">
              <a:solidFill>
                <a:schemeClr val="tx1"/>
              </a:solidFill>
              <a:effectLst/>
              <a:latin typeface="+mn-lt"/>
              <a:ea typeface="+mn-ea"/>
              <a:cs typeface="+mn-cs"/>
            </a:rPr>
            <a:t>: Vandløbsform, slynget eller udrettet (rulleliste)</a:t>
          </a:r>
        </a:p>
        <a:p>
          <a:r>
            <a:rPr lang="da-DK" sz="1100" b="1" i="0" baseline="0">
              <a:solidFill>
                <a:schemeClr val="tx1"/>
              </a:solidFill>
              <a:effectLst/>
              <a:latin typeface="+mn-lt"/>
              <a:ea typeface="+mn-ea"/>
              <a:cs typeface="+mn-cs"/>
            </a:rPr>
            <a:t>Kolonne G</a:t>
          </a:r>
          <a:r>
            <a:rPr lang="da-DK" sz="1100" b="0" i="0" baseline="0">
              <a:solidFill>
                <a:schemeClr val="tx1"/>
              </a:solidFill>
              <a:effectLst/>
              <a:latin typeface="+mn-lt"/>
              <a:ea typeface="+mn-ea"/>
              <a:cs typeface="+mn-cs"/>
            </a:rPr>
            <a:t>: Vandløbslængde mellem transekter [m]. For udrettede vandløb anbefales målinger for hver 200 m, undtagen vandløbstype 3, der er det 400 m. For slyngede vandløb anbefales det for hver 100 m i vandløbstype 1, mens det er for hver 200 m i vandløbstype 2 og 3.</a:t>
          </a:r>
        </a:p>
        <a:p>
          <a:r>
            <a:rPr lang="da-DK" sz="1100" b="1" i="0" baseline="0">
              <a:solidFill>
                <a:schemeClr val="tx1"/>
              </a:solidFill>
              <a:effectLst/>
              <a:latin typeface="+mn-lt"/>
              <a:ea typeface="+mn-ea"/>
              <a:cs typeface="+mn-cs"/>
            </a:rPr>
            <a:t>Kolonne H</a:t>
          </a:r>
          <a:r>
            <a:rPr lang="da-DK" sz="1100" b="0" i="0" baseline="0">
              <a:solidFill>
                <a:schemeClr val="tx1"/>
              </a:solidFill>
              <a:effectLst/>
              <a:latin typeface="+mn-lt"/>
              <a:ea typeface="+mn-ea"/>
              <a:cs typeface="+mn-cs"/>
            </a:rPr>
            <a:t>: Side 1. Grad af høj vegetation (træer) på en skala fra 0-1, f.eks. hvis 80 % af strækningen har høj vegetation angives 0,8.</a:t>
          </a:r>
        </a:p>
        <a:p>
          <a:pPr marL="0" marR="0" lvl="0" indent="0" defTabSz="914400" eaLnBrk="1" fontAlgn="auto" latinLnBrk="0" hangingPunct="1">
            <a:lnSpc>
              <a:spcPct val="100000"/>
            </a:lnSpc>
            <a:spcBef>
              <a:spcPts val="0"/>
            </a:spcBef>
            <a:spcAft>
              <a:spcPts val="0"/>
            </a:spcAft>
            <a:buClrTx/>
            <a:buSzTx/>
            <a:buFontTx/>
            <a:buNone/>
            <a:tabLst/>
            <a:defRPr/>
          </a:pPr>
          <a:r>
            <a:rPr lang="da-DK" sz="1100" b="1" i="0" baseline="0">
              <a:solidFill>
                <a:schemeClr val="tx1"/>
              </a:solidFill>
              <a:effectLst/>
              <a:latin typeface="+mn-lt"/>
              <a:ea typeface="+mn-ea"/>
              <a:cs typeface="+mn-cs"/>
            </a:rPr>
            <a:t>Kolonne I</a:t>
          </a:r>
          <a:r>
            <a:rPr lang="da-DK" sz="1100" b="0" i="0" baseline="0">
              <a:solidFill>
                <a:schemeClr val="tx1"/>
              </a:solidFill>
              <a:effectLst/>
              <a:latin typeface="+mn-lt"/>
              <a:ea typeface="+mn-ea"/>
              <a:cs typeface="+mn-cs"/>
            </a:rPr>
            <a:t>: Side 2. Grad af høj vegetation (træer) på en skala fra 0-1.</a:t>
          </a:r>
        </a:p>
        <a:p>
          <a:pPr marL="0" marR="0" lvl="0" indent="0" defTabSz="914400" eaLnBrk="1" fontAlgn="auto" latinLnBrk="0" hangingPunct="1">
            <a:lnSpc>
              <a:spcPct val="100000"/>
            </a:lnSpc>
            <a:spcBef>
              <a:spcPts val="0"/>
            </a:spcBef>
            <a:spcAft>
              <a:spcPts val="0"/>
            </a:spcAft>
            <a:buClrTx/>
            <a:buSzTx/>
            <a:buFontTx/>
            <a:buNone/>
            <a:tabLst/>
            <a:defRPr/>
          </a:pPr>
          <a:r>
            <a:rPr lang="da-DK" sz="1100" b="1" i="0" baseline="0">
              <a:solidFill>
                <a:schemeClr val="tx1"/>
              </a:solidFill>
              <a:effectLst/>
              <a:latin typeface="+mn-lt"/>
              <a:ea typeface="+mn-ea"/>
              <a:cs typeface="+mn-cs"/>
            </a:rPr>
            <a:t>Kolonne J</a:t>
          </a:r>
          <a:r>
            <a:rPr lang="da-DK" sz="1100" b="0" i="0" baseline="0">
              <a:solidFill>
                <a:schemeClr val="tx1"/>
              </a:solidFill>
              <a:effectLst/>
              <a:latin typeface="+mn-lt"/>
              <a:ea typeface="+mn-ea"/>
              <a:cs typeface="+mn-cs"/>
            </a:rPr>
            <a:t>: Side 1. Brinkhøjde, se Figur 5.2. til højre. Brinkhøjden er den lodrette afstand mellem a1-b1.</a:t>
          </a:r>
        </a:p>
        <a:p>
          <a:r>
            <a:rPr lang="da-DK" sz="1100" b="1" i="0" baseline="0">
              <a:solidFill>
                <a:schemeClr val="tx1"/>
              </a:solidFill>
              <a:effectLst/>
              <a:latin typeface="+mn-lt"/>
              <a:ea typeface="+mn-ea"/>
              <a:cs typeface="+mn-cs"/>
            </a:rPr>
            <a:t>Kolonne K</a:t>
          </a:r>
          <a:r>
            <a:rPr lang="da-DK" sz="1100" b="0" i="0" baseline="0">
              <a:solidFill>
                <a:schemeClr val="tx1"/>
              </a:solidFill>
              <a:effectLst/>
              <a:latin typeface="+mn-lt"/>
              <a:ea typeface="+mn-ea"/>
              <a:cs typeface="+mn-cs"/>
            </a:rPr>
            <a:t>: Side 2. Brinkhøjde, som ovenfor.</a:t>
          </a:r>
        </a:p>
        <a:p>
          <a:r>
            <a:rPr lang="da-DK" sz="1100" b="1" i="0" baseline="0">
              <a:solidFill>
                <a:schemeClr val="tx1"/>
              </a:solidFill>
              <a:effectLst/>
              <a:latin typeface="+mn-lt"/>
              <a:ea typeface="+mn-ea"/>
              <a:cs typeface="+mn-cs"/>
            </a:rPr>
            <a:t>Kolonne L</a:t>
          </a:r>
          <a:r>
            <a:rPr lang="da-DK" sz="1100" b="0" i="0" baseline="0">
              <a:solidFill>
                <a:schemeClr val="tx1"/>
              </a:solidFill>
              <a:effectLst/>
              <a:latin typeface="+mn-lt"/>
              <a:ea typeface="+mn-ea"/>
              <a:cs typeface="+mn-cs"/>
            </a:rPr>
            <a:t>: Side 1. Brinklængde, se Figur 5.2. til højre. Brinklængden angives som den vandrette afstand b2-a2.</a:t>
          </a:r>
        </a:p>
        <a:p>
          <a:r>
            <a:rPr lang="da-DK" sz="1100" b="1" i="0" baseline="0">
              <a:solidFill>
                <a:schemeClr val="tx1"/>
              </a:solidFill>
              <a:effectLst/>
              <a:latin typeface="+mn-lt"/>
              <a:ea typeface="+mn-ea"/>
              <a:cs typeface="+mn-cs"/>
            </a:rPr>
            <a:t>Kolonne M</a:t>
          </a:r>
          <a:r>
            <a:rPr lang="da-DK" sz="1100" b="0" i="0" baseline="0">
              <a:solidFill>
                <a:schemeClr val="tx1"/>
              </a:solidFill>
              <a:effectLst/>
              <a:latin typeface="+mn-lt"/>
              <a:ea typeface="+mn-ea"/>
              <a:cs typeface="+mn-cs"/>
            </a:rPr>
            <a:t>: Side 2. Brinklængde, som ovenfor</a:t>
          </a:r>
        </a:p>
        <a:p>
          <a:r>
            <a:rPr lang="da-DK" sz="1100" b="1" i="0" baseline="0">
              <a:solidFill>
                <a:schemeClr val="tx1"/>
              </a:solidFill>
              <a:effectLst/>
              <a:latin typeface="+mn-lt"/>
              <a:ea typeface="+mn-ea"/>
              <a:cs typeface="+mn-cs"/>
            </a:rPr>
            <a:t>Kolonne N</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 </a:t>
          </a:r>
          <a:r>
            <a:rPr lang="da-DK" sz="1100" b="0" i="0" baseline="0">
              <a:solidFill>
                <a:schemeClr val="tx1"/>
              </a:solidFill>
              <a:effectLst/>
              <a:latin typeface="+mn-lt"/>
              <a:ea typeface="+mn-ea"/>
              <a:cs typeface="+mn-cs"/>
            </a:rPr>
            <a:t>Side 1. Brinkanlæg beregnes som forholdet mellem Brinkhøjde/Brinklængde.</a:t>
          </a:r>
        </a:p>
        <a:p>
          <a:pPr marL="0" marR="0" lvl="0" indent="0" defTabSz="914400" eaLnBrk="1" fontAlgn="auto" latinLnBrk="0" hangingPunct="1">
            <a:lnSpc>
              <a:spcPct val="100000"/>
            </a:lnSpc>
            <a:spcBef>
              <a:spcPts val="0"/>
            </a:spcBef>
            <a:spcAft>
              <a:spcPts val="0"/>
            </a:spcAft>
            <a:buClrTx/>
            <a:buSzTx/>
            <a:buFontTx/>
            <a:buNone/>
            <a:tabLst/>
            <a:defRPr/>
          </a:pPr>
          <a:r>
            <a:rPr lang="da-DK" sz="1100" b="1" i="0" baseline="0">
              <a:solidFill>
                <a:schemeClr val="tx1"/>
              </a:solidFill>
              <a:effectLst/>
              <a:latin typeface="+mn-lt"/>
              <a:ea typeface="+mn-ea"/>
              <a:cs typeface="+mn-cs"/>
            </a:rPr>
            <a:t>Kolonne O</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 </a:t>
          </a:r>
          <a:r>
            <a:rPr lang="da-DK" sz="1100" b="0" i="0" baseline="0">
              <a:solidFill>
                <a:schemeClr val="tx1"/>
              </a:solidFill>
              <a:effectLst/>
              <a:latin typeface="+mn-lt"/>
              <a:ea typeface="+mn-ea"/>
              <a:cs typeface="+mn-cs"/>
            </a:rPr>
            <a:t>Side 2. Brinkanlæg beregnes som forholdet mellem Brinkhøjde/Brinklængde.</a:t>
          </a:r>
        </a:p>
        <a:p>
          <a:r>
            <a:rPr lang="da-DK" sz="1100" b="1" i="0" baseline="0">
              <a:solidFill>
                <a:schemeClr val="tx1"/>
              </a:solidFill>
              <a:effectLst/>
              <a:latin typeface="+mn-lt"/>
              <a:ea typeface="+mn-ea"/>
              <a:cs typeface="+mn-cs"/>
            </a:rPr>
            <a:t>Kolonne P: Anvendes til beregninger. </a:t>
          </a:r>
          <a:r>
            <a:rPr lang="da-DK" sz="1100" b="0" i="0" baseline="0">
              <a:solidFill>
                <a:schemeClr val="tx1"/>
              </a:solidFill>
              <a:effectLst/>
              <a:latin typeface="+mn-lt"/>
              <a:ea typeface="+mn-ea"/>
              <a:cs typeface="+mn-cs"/>
            </a:rPr>
            <a:t>Side 1. Max/Min defineres på Brinkanlæg, så værdierne ligger indenfor området i Tabel 3.</a:t>
          </a:r>
        </a:p>
        <a:p>
          <a:r>
            <a:rPr lang="da-DK" sz="1100" b="1" i="0" baseline="0">
              <a:solidFill>
                <a:schemeClr val="tx1"/>
              </a:solidFill>
              <a:effectLst/>
              <a:latin typeface="+mn-lt"/>
              <a:ea typeface="+mn-ea"/>
              <a:cs typeface="+mn-cs"/>
            </a:rPr>
            <a:t>Kolonne Q: Anvendes til beregninger. </a:t>
          </a:r>
          <a:r>
            <a:rPr lang="da-DK" sz="1100" b="0" i="0" baseline="0">
              <a:solidFill>
                <a:schemeClr val="tx1"/>
              </a:solidFill>
              <a:effectLst/>
              <a:latin typeface="+mn-lt"/>
              <a:ea typeface="+mn-ea"/>
              <a:cs typeface="+mn-cs"/>
            </a:rPr>
            <a:t>Side 2. Max/Min defineres på Brinkanlæg, så værdierne ligger indenfor området i Tabel 3.</a:t>
          </a:r>
        </a:p>
        <a:p>
          <a:r>
            <a:rPr lang="da-DK" sz="1100" b="1" i="0" baseline="0">
              <a:solidFill>
                <a:schemeClr val="tx1"/>
              </a:solidFill>
              <a:effectLst/>
              <a:latin typeface="+mn-lt"/>
              <a:ea typeface="+mn-ea"/>
              <a:cs typeface="+mn-cs"/>
            </a:rPr>
            <a:t>Kolonne R</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Brinkerosionsraten [mm/m/år] findes i tabel 2, ud fra landskabstype, vandløbstype og vandløbsform (Tabel 2 til højre). </a:t>
          </a:r>
        </a:p>
        <a:p>
          <a:r>
            <a:rPr lang="da-DK" sz="1100" b="1" i="0" baseline="0">
              <a:solidFill>
                <a:schemeClr val="tx1"/>
              </a:solidFill>
              <a:effectLst/>
              <a:latin typeface="+mn-lt"/>
              <a:ea typeface="+mn-ea"/>
              <a:cs typeface="+mn-cs"/>
            </a:rPr>
            <a:t>Kolonne S</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Side 1. Brinkerosionsraten tilpasses brinkhældning ved linær udtryk af Tabel 3 (Tabel 3 og Grafer til højre).</a:t>
          </a:r>
        </a:p>
        <a:p>
          <a:r>
            <a:rPr lang="da-DK" sz="1100" b="1" i="0" baseline="0">
              <a:solidFill>
                <a:schemeClr val="tx1"/>
              </a:solidFill>
              <a:effectLst/>
              <a:latin typeface="+mn-lt"/>
              <a:ea typeface="+mn-ea"/>
              <a:cs typeface="+mn-cs"/>
            </a:rPr>
            <a:t>Kolonne T</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 </a:t>
          </a:r>
          <a:r>
            <a:rPr lang="da-DK" sz="1100" b="0" i="0" baseline="0">
              <a:solidFill>
                <a:schemeClr val="tx1"/>
              </a:solidFill>
              <a:effectLst/>
              <a:latin typeface="+mn-lt"/>
              <a:ea typeface="+mn-ea"/>
              <a:cs typeface="+mn-cs"/>
            </a:rPr>
            <a:t>Side 2, som ved side 1 ovenfor.</a:t>
          </a:r>
          <a:endParaRPr lang="da-DK">
            <a:solidFill>
              <a:schemeClr val="tx1"/>
            </a:solidFill>
            <a:effectLst/>
          </a:endParaRPr>
        </a:p>
        <a:p>
          <a:r>
            <a:rPr lang="da-DK" sz="1100" b="1" i="0" baseline="0">
              <a:solidFill>
                <a:schemeClr val="tx1"/>
              </a:solidFill>
              <a:effectLst/>
              <a:latin typeface="+mn-lt"/>
              <a:ea typeface="+mn-ea"/>
              <a:cs typeface="+mn-cs"/>
            </a:rPr>
            <a:t>Kolonne U</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 </a:t>
          </a:r>
          <a:r>
            <a:rPr lang="da-DK" sz="1100" b="0" i="0" baseline="0">
              <a:solidFill>
                <a:schemeClr val="tx1"/>
              </a:solidFill>
              <a:effectLst/>
              <a:latin typeface="+mn-lt"/>
              <a:ea typeface="+mn-ea"/>
              <a:cs typeface="+mn-cs"/>
            </a:rPr>
            <a:t>Korrektionsfaktor (Tabel 4 til højre) til tilpasning af brinkerosionsraten ved træer langs vandløbet.</a:t>
          </a:r>
          <a:endParaRPr lang="da-DK">
            <a:solidFill>
              <a:schemeClr val="tx1"/>
            </a:solidFill>
            <a:effectLst/>
          </a:endParaRPr>
        </a:p>
        <a:p>
          <a:r>
            <a:rPr lang="da-DK" sz="1100" b="1" i="0" baseline="0">
              <a:solidFill>
                <a:schemeClr val="tx1"/>
              </a:solidFill>
              <a:effectLst/>
              <a:latin typeface="+mn-lt"/>
              <a:ea typeface="+mn-ea"/>
              <a:cs typeface="+mn-cs"/>
            </a:rPr>
            <a:t>Kolonne V</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Side 1. Beregning = (Korrektionsfaktor* Modificeret Brinkerosions rate [mm/m/år] * Andel træer) + (Modificeret Brinkerosions rate [mm/m/år] * (1-Andel træer). Tager højde for den andel af brinken med træer, som korrigeres og lægger derefter den del af brinken til, som ikke har træer.</a:t>
          </a:r>
          <a:endParaRPr lang="da-DK">
            <a:solidFill>
              <a:schemeClr val="tx1"/>
            </a:solidFill>
            <a:effectLst/>
          </a:endParaRPr>
        </a:p>
        <a:p>
          <a:r>
            <a:rPr lang="da-DK" sz="1100" b="1" i="0" baseline="0">
              <a:solidFill>
                <a:schemeClr val="tx1"/>
              </a:solidFill>
              <a:effectLst/>
              <a:latin typeface="+mn-lt"/>
              <a:ea typeface="+mn-ea"/>
              <a:cs typeface="+mn-cs"/>
            </a:rPr>
            <a:t>Kolonne W</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Side 2, som ovenfor.</a:t>
          </a:r>
          <a:endParaRPr lang="da-DK">
            <a:solidFill>
              <a:schemeClr val="tx1"/>
            </a:solidFill>
            <a:effectLst/>
          </a:endParaRPr>
        </a:p>
        <a:p>
          <a:r>
            <a:rPr lang="da-DK" sz="1100" b="1" i="0" baseline="0">
              <a:solidFill>
                <a:schemeClr val="tx1"/>
              </a:solidFill>
              <a:effectLst/>
              <a:latin typeface="+mn-lt"/>
              <a:ea typeface="+mn-ea"/>
              <a:cs typeface="+mn-cs"/>
            </a:rPr>
            <a:t>Kolonne X</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Side 1. Brinkerosion [m3/m/år] beregnes= Modificeret Brinkerosionsrate [mm/m/år] /1000[mm/m] *brinkhøjde [m]*1 m vandløbslængde</a:t>
          </a:r>
          <a:endParaRPr lang="da-DK">
            <a:solidFill>
              <a:schemeClr val="tx1"/>
            </a:solidFill>
            <a:effectLst/>
          </a:endParaRPr>
        </a:p>
        <a:p>
          <a:r>
            <a:rPr lang="da-DK" sz="1100" b="1" i="0" baseline="0">
              <a:solidFill>
                <a:schemeClr val="tx1"/>
              </a:solidFill>
              <a:effectLst/>
              <a:latin typeface="+mn-lt"/>
              <a:ea typeface="+mn-ea"/>
              <a:cs typeface="+mn-cs"/>
            </a:rPr>
            <a:t>Kolonne Y</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Side 2, som ovenfor.</a:t>
          </a:r>
          <a:endParaRPr lang="da-DK">
            <a:solidFill>
              <a:schemeClr val="tx1"/>
            </a:solidFill>
            <a:effectLst/>
          </a:endParaRPr>
        </a:p>
        <a:p>
          <a:r>
            <a:rPr lang="da-DK" sz="1100" b="1" i="0" baseline="0">
              <a:solidFill>
                <a:schemeClr val="tx1"/>
              </a:solidFill>
              <a:effectLst/>
              <a:latin typeface="+mn-lt"/>
              <a:ea typeface="+mn-ea"/>
              <a:cs typeface="+mn-cs"/>
            </a:rPr>
            <a:t>Kolonne Z</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Gennemsnitligt fosforindhold findes ved opslag i Tabel 5 (til højre) på baggrund af georegion </a:t>
          </a:r>
          <a:endParaRPr lang="da-DK">
            <a:solidFill>
              <a:schemeClr val="tx1"/>
            </a:solidFill>
            <a:effectLst/>
          </a:endParaRPr>
        </a:p>
        <a:p>
          <a:r>
            <a:rPr lang="da-DK" sz="1100" b="1" i="0" baseline="0">
              <a:solidFill>
                <a:schemeClr val="tx1"/>
              </a:solidFill>
              <a:effectLst/>
              <a:latin typeface="+mn-lt"/>
              <a:ea typeface="+mn-ea"/>
              <a:cs typeface="+mn-cs"/>
            </a:rPr>
            <a:t>Kolonne AA</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Side 1. Fosforindholdet i brinkmaterialet beregnes [kg P/m/år] ved at gange brinkerosion (V) med gennemsnitligt fosforindhold (X).</a:t>
          </a:r>
          <a:endParaRPr lang="da-DK">
            <a:solidFill>
              <a:schemeClr val="tx1"/>
            </a:solidFill>
            <a:effectLst/>
          </a:endParaRPr>
        </a:p>
        <a:p>
          <a:r>
            <a:rPr lang="da-DK" sz="1100" b="1" i="0" baseline="0">
              <a:solidFill>
                <a:schemeClr val="tx1"/>
              </a:solidFill>
              <a:effectLst/>
              <a:latin typeface="+mn-lt"/>
              <a:ea typeface="+mn-ea"/>
              <a:cs typeface="+mn-cs"/>
            </a:rPr>
            <a:t>Kolonne AB</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Side 2. Fosforindholdet i brinkmaterialet beregnes [kg P/m/år] ved at gange brinkerosion (W) med gennemsnitligt fosforindhold (X).</a:t>
          </a:r>
          <a:endParaRPr lang="da-DK">
            <a:solidFill>
              <a:schemeClr val="tx1"/>
            </a:solidFill>
            <a:effectLst/>
          </a:endParaRPr>
        </a:p>
        <a:p>
          <a:r>
            <a:rPr lang="da-DK" sz="1100" b="1" i="0" baseline="0">
              <a:solidFill>
                <a:schemeClr val="tx1"/>
              </a:solidFill>
              <a:effectLst/>
              <a:latin typeface="+mn-lt"/>
              <a:ea typeface="+mn-ea"/>
              <a:cs typeface="+mn-cs"/>
            </a:rPr>
            <a:t>Kolonne AC</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Side 1. Fosfortabet [kg P/år] på vandløbslængden ved at gange vandløbslængde (G) med Fosforindholdet fundet i Y.</a:t>
          </a:r>
          <a:endParaRPr lang="da-DK">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1" i="0" baseline="0">
              <a:solidFill>
                <a:schemeClr val="tx1"/>
              </a:solidFill>
              <a:effectLst/>
              <a:latin typeface="+mn-lt"/>
              <a:ea typeface="+mn-ea"/>
              <a:cs typeface="+mn-cs"/>
            </a:rPr>
            <a:t>Kolonne AD</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a:t>
          </a:r>
          <a:r>
            <a:rPr lang="da-DK" sz="1100" b="0" i="0" baseline="0">
              <a:solidFill>
                <a:schemeClr val="tx1"/>
              </a:solidFill>
              <a:effectLst/>
              <a:latin typeface="+mn-lt"/>
              <a:ea typeface="+mn-ea"/>
              <a:cs typeface="+mn-cs"/>
            </a:rPr>
            <a:t>. Side 2. Fosfortabet [kg P/år] på vandløbslængden ved at gange vandløbslængde (G) med Fosforindholdet fundet i Z.</a:t>
          </a:r>
          <a:endParaRPr lang="da-DK">
            <a:solidFill>
              <a:schemeClr val="tx1"/>
            </a:solidFill>
            <a:effectLst/>
          </a:endParaRPr>
        </a:p>
        <a:p>
          <a:r>
            <a:rPr lang="da-DK" sz="1100" b="1" i="0" baseline="0">
              <a:solidFill>
                <a:schemeClr val="tx1"/>
              </a:solidFill>
              <a:effectLst/>
              <a:latin typeface="+mn-lt"/>
              <a:ea typeface="+mn-ea"/>
              <a:cs typeface="+mn-cs"/>
            </a:rPr>
            <a:t>Kolonne AE</a:t>
          </a:r>
          <a:r>
            <a:rPr lang="da-DK" sz="1100" b="0" i="0" baseline="0">
              <a:solidFill>
                <a:schemeClr val="tx1"/>
              </a:solidFill>
              <a:effectLst/>
              <a:latin typeface="+mn-lt"/>
              <a:ea typeface="+mn-ea"/>
              <a:cs typeface="+mn-cs"/>
            </a:rPr>
            <a:t>: </a:t>
          </a:r>
          <a:r>
            <a:rPr lang="da-DK" sz="1100" b="1" i="0" baseline="0">
              <a:solidFill>
                <a:schemeClr val="tx1"/>
              </a:solidFill>
              <a:effectLst/>
              <a:latin typeface="+mn-lt"/>
              <a:ea typeface="+mn-ea"/>
              <a:cs typeface="+mn-cs"/>
            </a:rPr>
            <a:t>Anvendes til beregninger. </a:t>
          </a:r>
          <a:r>
            <a:rPr lang="da-DK" sz="1100" b="0" i="0" baseline="0">
              <a:solidFill>
                <a:schemeClr val="tx1"/>
              </a:solidFill>
              <a:effectLst/>
              <a:latin typeface="+mn-lt"/>
              <a:ea typeface="+mn-ea"/>
              <a:cs typeface="+mn-cs"/>
            </a:rPr>
            <a:t>Fosfortabet [kg P/år] fra brinkerne findes ved at lægge AA sammen med AB.</a:t>
          </a:r>
        </a:p>
        <a:p>
          <a:endParaRPr lang="da-DK" sz="1100" b="0" i="0" baseline="0">
            <a:solidFill>
              <a:schemeClr val="tx1"/>
            </a:solidFill>
            <a:effectLst/>
            <a:latin typeface="+mn-lt"/>
            <a:ea typeface="+mn-ea"/>
            <a:cs typeface="+mn-cs"/>
          </a:endParaRPr>
        </a:p>
        <a:p>
          <a:endParaRPr lang="da-DK" sz="1100" b="0" i="0" u="none" strike="noStrike" baseline="0" smtClean="0">
            <a:solidFill>
              <a:schemeClr val="dk1"/>
            </a:solidFill>
            <a:latin typeface="+mn-lt"/>
            <a:ea typeface="+mn-ea"/>
            <a:cs typeface="+mn-cs"/>
          </a:endParaRPr>
        </a:p>
      </xdr:txBody>
    </xdr:sp>
    <xdr:clientData/>
  </xdr:twoCellAnchor>
  <xdr:twoCellAnchor editAs="oneCell">
    <xdr:from>
      <xdr:col>5</xdr:col>
      <xdr:colOff>19050</xdr:colOff>
      <xdr:row>1</xdr:row>
      <xdr:rowOff>47625</xdr:rowOff>
    </xdr:from>
    <xdr:to>
      <xdr:col>19</xdr:col>
      <xdr:colOff>494174</xdr:colOff>
      <xdr:row>22</xdr:row>
      <xdr:rowOff>161411</xdr:rowOff>
    </xdr:to>
    <xdr:pic>
      <xdr:nvPicPr>
        <xdr:cNvPr id="3" name="Billede 2"/>
        <xdr:cNvPicPr>
          <a:picLocks noChangeAspect="1"/>
        </xdr:cNvPicPr>
      </xdr:nvPicPr>
      <xdr:blipFill>
        <a:blip xmlns:r="http://schemas.openxmlformats.org/officeDocument/2006/relationships" r:embed="rId1"/>
        <a:stretch>
          <a:fillRect/>
        </a:stretch>
      </xdr:blipFill>
      <xdr:spPr>
        <a:xfrm>
          <a:off x="9572625" y="238125"/>
          <a:ext cx="9009524" cy="4114286"/>
        </a:xfrm>
        <a:prstGeom prst="rect">
          <a:avLst/>
        </a:prstGeom>
      </xdr:spPr>
    </xdr:pic>
    <xdr:clientData/>
  </xdr:twoCellAnchor>
  <xdr:twoCellAnchor editAs="oneCell">
    <xdr:from>
      <xdr:col>9</xdr:col>
      <xdr:colOff>455303</xdr:colOff>
      <xdr:row>49</xdr:row>
      <xdr:rowOff>29612</xdr:rowOff>
    </xdr:from>
    <xdr:to>
      <xdr:col>15</xdr:col>
      <xdr:colOff>523875</xdr:colOff>
      <xdr:row>75</xdr:row>
      <xdr:rowOff>142187</xdr:rowOff>
    </xdr:to>
    <xdr:pic>
      <xdr:nvPicPr>
        <xdr:cNvPr id="4" name="Billede 3"/>
        <xdr:cNvPicPr>
          <a:picLocks noChangeAspect="1"/>
        </xdr:cNvPicPr>
      </xdr:nvPicPr>
      <xdr:blipFill>
        <a:blip xmlns:r="http://schemas.openxmlformats.org/officeDocument/2006/relationships" r:embed="rId2"/>
        <a:stretch>
          <a:fillRect/>
        </a:stretch>
      </xdr:blipFill>
      <xdr:spPr>
        <a:xfrm>
          <a:off x="12447278" y="9411737"/>
          <a:ext cx="3726172" cy="5484675"/>
        </a:xfrm>
        <a:prstGeom prst="rect">
          <a:avLst/>
        </a:prstGeom>
      </xdr:spPr>
    </xdr:pic>
    <xdr:clientData/>
  </xdr:twoCellAnchor>
  <xdr:twoCellAnchor>
    <xdr:from>
      <xdr:col>4</xdr:col>
      <xdr:colOff>790575</xdr:colOff>
      <xdr:row>21</xdr:row>
      <xdr:rowOff>66675</xdr:rowOff>
    </xdr:from>
    <xdr:to>
      <xdr:col>4</xdr:col>
      <xdr:colOff>2905125</xdr:colOff>
      <xdr:row>25</xdr:row>
      <xdr:rowOff>76200</xdr:rowOff>
    </xdr:to>
    <xdr:sp macro="" textlink="">
      <xdr:nvSpPr>
        <xdr:cNvPr id="5" name="Tekstfelt 4"/>
        <xdr:cNvSpPr txBox="1"/>
      </xdr:nvSpPr>
      <xdr:spPr>
        <a:xfrm>
          <a:off x="6848475" y="4067175"/>
          <a:ext cx="2114550" cy="77152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a-DK" sz="1100" b="1">
              <a:solidFill>
                <a:schemeClr val="bg1"/>
              </a:solidFill>
            </a:rPr>
            <a:t>Hvide felter</a:t>
          </a:r>
          <a:r>
            <a:rPr lang="da-DK" sz="1100" b="1" baseline="0">
              <a:solidFill>
                <a:schemeClr val="bg1"/>
              </a:solidFill>
            </a:rPr>
            <a:t> til </a:t>
          </a:r>
          <a:r>
            <a:rPr lang="da-DK" sz="1100" b="1">
              <a:solidFill>
                <a:schemeClr val="bg1"/>
              </a:solidFill>
              <a:latin typeface="+mn-lt"/>
              <a:ea typeface="+mn-ea"/>
              <a:cs typeface="+mn-cs"/>
            </a:rPr>
            <a:t>indtastning</a:t>
          </a:r>
        </a:p>
        <a:p>
          <a:r>
            <a:rPr lang="da-DK" sz="1100" b="1" baseline="0">
              <a:solidFill>
                <a:schemeClr val="bg1">
                  <a:lumMod val="50000"/>
                </a:schemeClr>
              </a:solidFill>
            </a:rPr>
            <a:t>Grå felter er formler</a:t>
          </a:r>
        </a:p>
      </xdr:txBody>
    </xdr:sp>
    <xdr:clientData/>
  </xdr:twoCellAnchor>
  <xdr:twoCellAnchor editAs="oneCell">
    <xdr:from>
      <xdr:col>5</xdr:col>
      <xdr:colOff>38100</xdr:colOff>
      <xdr:row>23</xdr:row>
      <xdr:rowOff>9525</xdr:rowOff>
    </xdr:from>
    <xdr:to>
      <xdr:col>8</xdr:col>
      <xdr:colOff>552157</xdr:colOff>
      <xdr:row>36</xdr:row>
      <xdr:rowOff>161596</xdr:rowOff>
    </xdr:to>
    <xdr:pic>
      <xdr:nvPicPr>
        <xdr:cNvPr id="6" name="Billede 5"/>
        <xdr:cNvPicPr>
          <a:picLocks noChangeAspect="1"/>
        </xdr:cNvPicPr>
      </xdr:nvPicPr>
      <xdr:blipFill>
        <a:blip xmlns:r="http://schemas.openxmlformats.org/officeDocument/2006/relationships" r:embed="rId3"/>
        <a:stretch>
          <a:fillRect/>
        </a:stretch>
      </xdr:blipFill>
      <xdr:spPr>
        <a:xfrm>
          <a:off x="9591675" y="4391025"/>
          <a:ext cx="2342857" cy="2628571"/>
        </a:xfrm>
        <a:prstGeom prst="rect">
          <a:avLst/>
        </a:prstGeom>
      </xdr:spPr>
    </xdr:pic>
    <xdr:clientData/>
  </xdr:twoCellAnchor>
  <xdr:twoCellAnchor>
    <xdr:from>
      <xdr:col>7</xdr:col>
      <xdr:colOff>561975</xdr:colOff>
      <xdr:row>23</xdr:row>
      <xdr:rowOff>123825</xdr:rowOff>
    </xdr:from>
    <xdr:to>
      <xdr:col>10</xdr:col>
      <xdr:colOff>371475</xdr:colOff>
      <xdr:row>27</xdr:row>
      <xdr:rowOff>133350</xdr:rowOff>
    </xdr:to>
    <xdr:sp macro="" textlink="">
      <xdr:nvSpPr>
        <xdr:cNvPr id="7" name="Tekstfelt 6"/>
        <xdr:cNvSpPr txBox="1"/>
      </xdr:nvSpPr>
      <xdr:spPr>
        <a:xfrm>
          <a:off x="11334750" y="4505325"/>
          <a:ext cx="163830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a-DK" sz="1100" b="1">
              <a:solidFill>
                <a:schemeClr val="tx1"/>
              </a:solidFill>
            </a:rPr>
            <a:t>Georegioner, Bornholm er georegion 9 og fremgår ikke på figuren</a:t>
          </a:r>
        </a:p>
      </xdr:txBody>
    </xdr:sp>
    <xdr:clientData/>
  </xdr:twoCellAnchor>
  <xdr:twoCellAnchor editAs="oneCell">
    <xdr:from>
      <xdr:col>4</xdr:col>
      <xdr:colOff>1133474</xdr:colOff>
      <xdr:row>2</xdr:row>
      <xdr:rowOff>0</xdr:rowOff>
    </xdr:from>
    <xdr:to>
      <xdr:col>4</xdr:col>
      <xdr:colOff>2924175</xdr:colOff>
      <xdr:row>4</xdr:row>
      <xdr:rowOff>65448</xdr:rowOff>
    </xdr:to>
    <xdr:pic>
      <xdr:nvPicPr>
        <xdr:cNvPr id="8" name="Billede 7" descr="https://mim.dk/media/216901/mst_dk_pantone.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91374" y="381000"/>
          <a:ext cx="1790701" cy="446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0</xdr:colOff>
      <xdr:row>2</xdr:row>
      <xdr:rowOff>0</xdr:rowOff>
    </xdr:from>
    <xdr:to>
      <xdr:col>51</xdr:col>
      <xdr:colOff>151467</xdr:colOff>
      <xdr:row>16</xdr:row>
      <xdr:rowOff>104424</xdr:rowOff>
    </xdr:to>
    <xdr:pic>
      <xdr:nvPicPr>
        <xdr:cNvPr id="4" name="Billede 3"/>
        <xdr:cNvPicPr>
          <a:picLocks noChangeAspect="1"/>
        </xdr:cNvPicPr>
      </xdr:nvPicPr>
      <xdr:blipFill>
        <a:blip xmlns:r="http://schemas.openxmlformats.org/officeDocument/2006/relationships" r:embed="rId1"/>
        <a:stretch>
          <a:fillRect/>
        </a:stretch>
      </xdr:blipFill>
      <xdr:spPr>
        <a:xfrm>
          <a:off x="23774400" y="2105025"/>
          <a:ext cx="7466667" cy="280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0</xdr:colOff>
      <xdr:row>2</xdr:row>
      <xdr:rowOff>0</xdr:rowOff>
    </xdr:from>
    <xdr:to>
      <xdr:col>51</xdr:col>
      <xdr:colOff>151467</xdr:colOff>
      <xdr:row>16</xdr:row>
      <xdr:rowOff>104424</xdr:rowOff>
    </xdr:to>
    <xdr:pic>
      <xdr:nvPicPr>
        <xdr:cNvPr id="2" name="Billede 1"/>
        <xdr:cNvPicPr>
          <a:picLocks noChangeAspect="1"/>
        </xdr:cNvPicPr>
      </xdr:nvPicPr>
      <xdr:blipFill>
        <a:blip xmlns:r="http://schemas.openxmlformats.org/officeDocument/2006/relationships" r:embed="rId1"/>
        <a:stretch>
          <a:fillRect/>
        </a:stretch>
      </xdr:blipFill>
      <xdr:spPr>
        <a:xfrm>
          <a:off x="32908875" y="1219200"/>
          <a:ext cx="7466667" cy="2809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19049</xdr:colOff>
      <xdr:row>1</xdr:row>
      <xdr:rowOff>38100</xdr:rowOff>
    </xdr:from>
    <xdr:to>
      <xdr:col>24</xdr:col>
      <xdr:colOff>390524</xdr:colOff>
      <xdr:row>19</xdr:row>
      <xdr:rowOff>171450</xdr:rowOff>
    </xdr:to>
    <xdr:sp macro="" textlink="">
      <xdr:nvSpPr>
        <xdr:cNvPr id="5" name="Tekstfelt 4"/>
        <xdr:cNvSpPr txBox="1"/>
      </xdr:nvSpPr>
      <xdr:spPr>
        <a:xfrm>
          <a:off x="9096374" y="228600"/>
          <a:ext cx="7686675" cy="36099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t>Forklaring af beregningerne til grøfterne</a:t>
          </a:r>
        </a:p>
        <a:p>
          <a:endParaRPr lang="da-DK" sz="1100"/>
        </a:p>
        <a:p>
          <a:r>
            <a:rPr lang="da-DK" sz="1100"/>
            <a:t>- Det antages</a:t>
          </a:r>
          <a:r>
            <a:rPr lang="da-DK" sz="1100" baseline="0"/>
            <a:t> at grøfterne er udrettede og opfører sig som et type 1 vandløb.</a:t>
          </a:r>
        </a:p>
        <a:p>
          <a:r>
            <a:rPr lang="da-DK" sz="1100" baseline="0"/>
            <a:t>- Det antages at brinkerosionsraten fra grøfterne er 25% af hvad man ser i vandløbene, da grøfterne ikke nødvendigvis løber med vand hele året og måske med lav vandhastighed.</a:t>
          </a:r>
        </a:p>
        <a:p>
          <a:r>
            <a:rPr lang="da-DK" sz="1100" baseline="0"/>
            <a:t>- Fanen anvendes både når der lukkes grøfter og når der laves nye grøfter.</a:t>
          </a:r>
        </a:p>
        <a:p>
          <a:endParaRPr lang="da-DK" sz="1100" baseline="0"/>
        </a:p>
        <a:p>
          <a:r>
            <a:rPr lang="da-DK" sz="1100" b="1" baseline="0"/>
            <a:t>Beregningerne:</a:t>
          </a:r>
        </a:p>
        <a:p>
          <a:r>
            <a:rPr lang="da-DK" sz="1100" baseline="0"/>
            <a:t>- Felt E4 - Indtastning af samlet længde af grøfter der sløjfes</a:t>
          </a:r>
        </a:p>
        <a:p>
          <a:r>
            <a:rPr lang="da-DK" sz="1100" baseline="0"/>
            <a:t>- Felt E6 - Gennemsnitlig dybde af grøfterne</a:t>
          </a:r>
        </a:p>
        <a:p>
          <a:r>
            <a:rPr lang="da-DK" sz="1100" baseline="0"/>
            <a:t>- Felt E8 - Rulleliste til valg af landskabstype</a:t>
          </a:r>
        </a:p>
        <a:p>
          <a:r>
            <a:rPr lang="da-DK" sz="1100" baseline="0"/>
            <a:t>- Felt E10 - Rulleliste anvendes til georegion, se under fanen med vejledning, for en figur med georegionerne</a:t>
          </a:r>
        </a:p>
        <a:p>
          <a:r>
            <a:rPr lang="da-DK" sz="1100" baseline="0"/>
            <a:t>- Felt E12 - Tabel 5 anvendes til at finde fosforindholdet i georegionen</a:t>
          </a:r>
        </a:p>
        <a:p>
          <a:r>
            <a:rPr lang="da-DK" sz="1100" baseline="0"/>
            <a:t>- Felt E14 - Værdierne fra Tabel 2 anvendes til at finde brinkerosionsraten for landskabstyperne moræne og hedeslette.</a:t>
          </a:r>
        </a:p>
        <a:p>
          <a:r>
            <a:rPr lang="da-DK" sz="1100" baseline="0"/>
            <a:t>- Felt E16 - Brinkerosionen bestemmes ved at gange brinkerosionsraten med den gennemsnitlige grøfthøjde.</a:t>
          </a:r>
        </a:p>
        <a:p>
          <a:r>
            <a:rPr lang="da-DK" sz="1100" baseline="0"/>
            <a:t>- Felt E18 - Fosforindholdet i grøftbrinkerne fås ved at gange brinkerosionen med fosforindholdet i georegionen</a:t>
          </a:r>
        </a:p>
        <a:p>
          <a:r>
            <a:rPr lang="da-DK" sz="1100" baseline="0"/>
            <a:t>- Felt E20 - Fosfortabet fra grøfterne bestemmes ved at gange fosforindholdet på den samlede længde af grøfterne der sløjfes.</a:t>
          </a:r>
        </a:p>
        <a:p>
          <a:endParaRPr lang="da-DK" sz="1100" baseline="0"/>
        </a:p>
        <a:p>
          <a:r>
            <a:rPr lang="da-DK" sz="1100" baseline="0"/>
            <a:t>Beregningerne til de nye grøfter er det samme som beskrevet ovenfor.</a:t>
          </a:r>
          <a:endParaRPr lang="da-DK" sz="1100"/>
        </a:p>
        <a:p>
          <a:endParaRPr lang="da-DK" sz="1100"/>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38:S80"/>
  <sheetViews>
    <sheetView tabSelected="1" zoomScaleNormal="100" workbookViewId="0">
      <selection activeCell="D68" sqref="D68"/>
    </sheetView>
  </sheetViews>
  <sheetFormatPr defaultRowHeight="15" x14ac:dyDescent="0.25"/>
  <cols>
    <col min="2" max="2" width="27.5703125" customWidth="1"/>
    <col min="3" max="3" width="19.5703125" customWidth="1"/>
    <col min="4" max="4" width="34.5703125" customWidth="1"/>
    <col min="5" max="5" width="52.42578125" customWidth="1"/>
  </cols>
  <sheetData>
    <row r="38" spans="6:19" ht="15.75" thickBot="1" x14ac:dyDescent="0.3">
      <c r="F38" s="43" t="s">
        <v>51</v>
      </c>
      <c r="G38" s="43"/>
      <c r="H38" s="43"/>
      <c r="I38" s="43"/>
      <c r="K38" s="43" t="s">
        <v>74</v>
      </c>
      <c r="L38" s="43"/>
      <c r="M38" s="43"/>
      <c r="N38" s="43"/>
      <c r="P38" s="43" t="s">
        <v>76</v>
      </c>
      <c r="Q38" s="43"/>
      <c r="R38" s="43"/>
      <c r="S38" s="43"/>
    </row>
    <row r="39" spans="6:19" ht="15.75" thickBot="1" x14ac:dyDescent="0.3">
      <c r="F39" s="43" t="s">
        <v>52</v>
      </c>
      <c r="G39" s="43"/>
      <c r="H39" s="43"/>
      <c r="I39" s="43"/>
      <c r="K39" s="43" t="s">
        <v>75</v>
      </c>
      <c r="L39" s="43"/>
      <c r="M39" s="43"/>
      <c r="N39" s="43"/>
      <c r="P39" s="44" t="s">
        <v>26</v>
      </c>
      <c r="Q39" s="44" t="s">
        <v>77</v>
      </c>
      <c r="R39" s="44"/>
      <c r="S39" s="44"/>
    </row>
    <row r="40" spans="6:19" x14ac:dyDescent="0.25">
      <c r="F40" s="42" t="s">
        <v>53</v>
      </c>
      <c r="G40" s="42"/>
      <c r="H40" s="51">
        <v>1</v>
      </c>
      <c r="I40" s="52">
        <v>45.2</v>
      </c>
      <c r="K40" s="42" t="s">
        <v>53</v>
      </c>
      <c r="L40" s="42"/>
      <c r="M40" s="51">
        <v>1</v>
      </c>
      <c r="N40" s="55">
        <v>0.47</v>
      </c>
      <c r="P40" s="42">
        <v>1</v>
      </c>
      <c r="Q40" s="42">
        <v>0.65600000000000003</v>
      </c>
      <c r="R40" s="42"/>
      <c r="S40" s="42"/>
    </row>
    <row r="41" spans="6:19" x14ac:dyDescent="0.25">
      <c r="F41" s="42" t="s">
        <v>54</v>
      </c>
      <c r="G41" s="42"/>
      <c r="H41" s="51">
        <v>2</v>
      </c>
      <c r="I41" s="52">
        <v>45.2</v>
      </c>
      <c r="K41" s="42" t="s">
        <v>54</v>
      </c>
      <c r="L41" s="42"/>
      <c r="M41" s="51">
        <v>2</v>
      </c>
      <c r="N41" s="55">
        <v>0.47</v>
      </c>
      <c r="P41" s="42">
        <v>2</v>
      </c>
      <c r="Q41" s="42">
        <v>0.82499999999999996</v>
      </c>
      <c r="R41" s="42"/>
      <c r="S41" s="42"/>
    </row>
    <row r="42" spans="6:19" x14ac:dyDescent="0.25">
      <c r="F42" s="42" t="s">
        <v>55</v>
      </c>
      <c r="G42" s="42"/>
      <c r="H42" s="51">
        <v>3</v>
      </c>
      <c r="I42" s="52">
        <v>45.2</v>
      </c>
      <c r="K42" s="42" t="s">
        <v>55</v>
      </c>
      <c r="L42" s="42"/>
      <c r="M42" s="51">
        <v>3</v>
      </c>
      <c r="N42" s="55">
        <v>0.47</v>
      </c>
      <c r="P42" s="42">
        <v>3</v>
      </c>
      <c r="Q42" s="42">
        <v>0.874</v>
      </c>
      <c r="R42" s="42"/>
      <c r="S42" s="42"/>
    </row>
    <row r="43" spans="6:19" x14ac:dyDescent="0.25">
      <c r="F43" s="42" t="s">
        <v>56</v>
      </c>
      <c r="G43" s="42"/>
      <c r="H43" s="51">
        <v>10</v>
      </c>
      <c r="I43" s="52">
        <v>21.3</v>
      </c>
      <c r="K43" s="42" t="s">
        <v>56</v>
      </c>
      <c r="L43" s="42"/>
      <c r="M43" s="51">
        <v>10</v>
      </c>
      <c r="N43" s="55">
        <v>0.73</v>
      </c>
      <c r="P43" s="42">
        <v>4</v>
      </c>
      <c r="Q43" s="42">
        <v>0.55900000000000005</v>
      </c>
      <c r="R43" s="42"/>
      <c r="S43" s="42"/>
    </row>
    <row r="44" spans="6:19" x14ac:dyDescent="0.25">
      <c r="F44" s="42" t="s">
        <v>57</v>
      </c>
      <c r="G44" s="42"/>
      <c r="H44" s="51">
        <v>20</v>
      </c>
      <c r="I44" s="52">
        <v>25.3</v>
      </c>
      <c r="K44" s="42" t="s">
        <v>57</v>
      </c>
      <c r="L44" s="42"/>
      <c r="M44" s="51">
        <v>20</v>
      </c>
      <c r="N44" s="55">
        <v>0.56999999999999995</v>
      </c>
      <c r="P44" s="42">
        <v>5</v>
      </c>
      <c r="Q44" s="42">
        <v>0.41199999999999998</v>
      </c>
      <c r="R44" s="42"/>
      <c r="S44" s="42"/>
    </row>
    <row r="45" spans="6:19" ht="15.75" thickBot="1" x14ac:dyDescent="0.3">
      <c r="F45" s="43" t="s">
        <v>58</v>
      </c>
      <c r="G45" s="43"/>
      <c r="H45" s="46">
        <v>30</v>
      </c>
      <c r="I45" s="47">
        <v>32.4</v>
      </c>
      <c r="K45" s="43" t="s">
        <v>58</v>
      </c>
      <c r="L45" s="43"/>
      <c r="M45" s="46">
        <v>30</v>
      </c>
      <c r="N45" s="45">
        <v>0.62</v>
      </c>
      <c r="P45" s="42">
        <v>6</v>
      </c>
      <c r="Q45" s="42">
        <v>0.80300000000000005</v>
      </c>
      <c r="R45" s="42"/>
      <c r="S45" s="42"/>
    </row>
    <row r="46" spans="6:19" ht="15.75" thickBot="1" x14ac:dyDescent="0.3">
      <c r="F46" s="44" t="s">
        <v>59</v>
      </c>
      <c r="G46" s="44"/>
      <c r="H46" s="48"/>
      <c r="I46" s="49"/>
      <c r="P46" s="42">
        <v>7</v>
      </c>
      <c r="Q46" s="42">
        <v>0.81699999999999995</v>
      </c>
      <c r="R46" s="42"/>
      <c r="S46" s="42"/>
    </row>
    <row r="47" spans="6:19" x14ac:dyDescent="0.25">
      <c r="F47" s="42" t="s">
        <v>53</v>
      </c>
      <c r="G47" s="42"/>
      <c r="H47" s="51">
        <v>1</v>
      </c>
      <c r="I47" s="52">
        <v>89.2</v>
      </c>
      <c r="P47" s="42">
        <v>8</v>
      </c>
      <c r="Q47" s="42">
        <v>1.3109999999999999</v>
      </c>
      <c r="R47" s="42"/>
      <c r="S47" s="42"/>
    </row>
    <row r="48" spans="6:19" ht="15.75" thickBot="1" x14ac:dyDescent="0.3">
      <c r="F48" s="42" t="s">
        <v>54</v>
      </c>
      <c r="G48" s="42"/>
      <c r="H48" s="51">
        <v>2</v>
      </c>
      <c r="I48" s="52">
        <v>89.2</v>
      </c>
      <c r="P48" s="43">
        <v>9</v>
      </c>
      <c r="Q48" s="43">
        <v>0.35849999999999999</v>
      </c>
      <c r="R48" s="43"/>
      <c r="S48" s="43"/>
    </row>
    <row r="49" spans="6:9" x14ac:dyDescent="0.25">
      <c r="F49" s="42" t="s">
        <v>55</v>
      </c>
      <c r="G49" s="42"/>
      <c r="H49" s="51">
        <v>3</v>
      </c>
      <c r="I49" s="52">
        <v>89.2</v>
      </c>
    </row>
    <row r="50" spans="6:9" x14ac:dyDescent="0.25">
      <c r="F50" s="42" t="s">
        <v>56</v>
      </c>
      <c r="G50" s="42"/>
      <c r="H50" s="51">
        <v>10</v>
      </c>
      <c r="I50" s="52">
        <v>18</v>
      </c>
    </row>
    <row r="51" spans="6:9" x14ac:dyDescent="0.25">
      <c r="F51" s="42" t="s">
        <v>57</v>
      </c>
      <c r="G51" s="42"/>
      <c r="H51" s="51">
        <v>20</v>
      </c>
      <c r="I51" s="52">
        <v>30.9</v>
      </c>
    </row>
    <row r="52" spans="6:9" ht="15.75" thickBot="1" x14ac:dyDescent="0.3">
      <c r="F52" s="43" t="s">
        <v>58</v>
      </c>
      <c r="G52" s="43"/>
      <c r="H52" s="46">
        <v>30</v>
      </c>
      <c r="I52" s="47">
        <v>20.8</v>
      </c>
    </row>
    <row r="54" spans="6:9" ht="15.75" thickBot="1" x14ac:dyDescent="0.3">
      <c r="F54" s="43" t="s">
        <v>60</v>
      </c>
      <c r="G54" s="43"/>
      <c r="H54" s="43"/>
      <c r="I54" s="43"/>
    </row>
    <row r="55" spans="6:9" ht="15.75" thickBot="1" x14ac:dyDescent="0.3">
      <c r="F55" s="43" t="s">
        <v>61</v>
      </c>
      <c r="G55" s="43"/>
      <c r="H55" s="43"/>
      <c r="I55" s="43"/>
    </row>
    <row r="56" spans="6:9" x14ac:dyDescent="0.25">
      <c r="F56" s="42" t="s">
        <v>62</v>
      </c>
      <c r="G56" s="42"/>
      <c r="H56" s="53">
        <v>0.25</v>
      </c>
      <c r="I56" s="54">
        <v>0.68</v>
      </c>
    </row>
    <row r="57" spans="6:9" x14ac:dyDescent="0.25">
      <c r="F57" s="42" t="s">
        <v>63</v>
      </c>
      <c r="G57" s="42"/>
      <c r="H57" s="53">
        <v>0.33</v>
      </c>
      <c r="I57" s="55">
        <v>0.7</v>
      </c>
    </row>
    <row r="58" spans="6:9" s="42" customFormat="1" x14ac:dyDescent="0.25">
      <c r="F58" s="42" t="s">
        <v>64</v>
      </c>
      <c r="H58" s="53">
        <v>0.5</v>
      </c>
      <c r="I58" s="55">
        <v>0.75</v>
      </c>
    </row>
    <row r="59" spans="6:9" s="42" customFormat="1" x14ac:dyDescent="0.25">
      <c r="F59" s="42" t="s">
        <v>65</v>
      </c>
      <c r="H59" s="53">
        <v>0.67</v>
      </c>
      <c r="I59" s="55">
        <v>0.79</v>
      </c>
    </row>
    <row r="60" spans="6:9" s="42" customFormat="1" x14ac:dyDescent="0.25">
      <c r="F60" s="42" t="s">
        <v>66</v>
      </c>
      <c r="H60" s="53">
        <v>0.8</v>
      </c>
      <c r="I60" s="55">
        <v>0.82</v>
      </c>
    </row>
    <row r="61" spans="6:9" s="42" customFormat="1" x14ac:dyDescent="0.25">
      <c r="F61" s="42" t="s">
        <v>67</v>
      </c>
      <c r="H61" s="53">
        <v>1</v>
      </c>
      <c r="I61" s="55">
        <v>0.85</v>
      </c>
    </row>
    <row r="62" spans="6:9" s="42" customFormat="1" x14ac:dyDescent="0.25">
      <c r="F62" s="42" t="s">
        <v>68</v>
      </c>
      <c r="H62" s="53">
        <v>0.25</v>
      </c>
      <c r="I62" s="55">
        <v>0.76</v>
      </c>
    </row>
    <row r="63" spans="6:9" x14ac:dyDescent="0.25">
      <c r="F63" s="42" t="s">
        <v>69</v>
      </c>
      <c r="G63" s="42"/>
      <c r="H63" s="53">
        <v>0.33</v>
      </c>
      <c r="I63" s="55">
        <v>0.78</v>
      </c>
    </row>
    <row r="64" spans="6:9" x14ac:dyDescent="0.25">
      <c r="F64" s="42" t="s">
        <v>70</v>
      </c>
      <c r="G64" s="42"/>
      <c r="H64" s="53">
        <v>0.5</v>
      </c>
      <c r="I64" s="55">
        <v>0.83</v>
      </c>
    </row>
    <row r="65" spans="2:9" x14ac:dyDescent="0.25">
      <c r="F65" s="56" t="s">
        <v>71</v>
      </c>
      <c r="G65" s="57"/>
      <c r="H65" s="53">
        <v>0.67</v>
      </c>
      <c r="I65" s="55">
        <v>0.88</v>
      </c>
    </row>
    <row r="66" spans="2:9" x14ac:dyDescent="0.25">
      <c r="F66" s="42" t="s">
        <v>72</v>
      </c>
      <c r="G66" s="42"/>
      <c r="H66" s="53">
        <v>0.8</v>
      </c>
      <c r="I66" s="55">
        <v>0.91</v>
      </c>
    </row>
    <row r="67" spans="2:9" ht="15.75" thickBot="1" x14ac:dyDescent="0.3">
      <c r="F67" s="43" t="s">
        <v>73</v>
      </c>
      <c r="G67" s="43"/>
      <c r="H67" s="50">
        <v>1</v>
      </c>
      <c r="I67" s="45">
        <v>0.96</v>
      </c>
    </row>
    <row r="73" spans="2:9" x14ac:dyDescent="0.25">
      <c r="B73" s="1"/>
      <c r="C73" s="2" t="s">
        <v>0</v>
      </c>
      <c r="D73" s="3" t="s">
        <v>1</v>
      </c>
      <c r="E73" s="2" t="s">
        <v>2</v>
      </c>
    </row>
    <row r="74" spans="2:9" x14ac:dyDescent="0.25">
      <c r="B74" s="4" t="s">
        <v>3</v>
      </c>
      <c r="C74" s="5" t="s">
        <v>4</v>
      </c>
      <c r="D74" s="6" t="s">
        <v>5</v>
      </c>
      <c r="E74" s="5"/>
    </row>
    <row r="75" spans="2:9" ht="45" x14ac:dyDescent="0.25">
      <c r="B75" s="7" t="s">
        <v>6</v>
      </c>
      <c r="C75" s="5" t="s">
        <v>4</v>
      </c>
      <c r="D75" s="5" t="s">
        <v>7</v>
      </c>
      <c r="E75" s="8"/>
    </row>
    <row r="76" spans="2:9" ht="78" x14ac:dyDescent="0.25">
      <c r="B76" s="7" t="s">
        <v>8</v>
      </c>
      <c r="C76" s="5" t="s">
        <v>4</v>
      </c>
      <c r="D76" s="5" t="s">
        <v>94</v>
      </c>
      <c r="E76" s="5"/>
    </row>
    <row r="77" spans="2:9" ht="60" x14ac:dyDescent="0.25">
      <c r="B77" s="9" t="s">
        <v>9</v>
      </c>
      <c r="C77" s="5" t="s">
        <v>10</v>
      </c>
      <c r="D77" s="5" t="s">
        <v>11</v>
      </c>
      <c r="E77" s="10" t="s">
        <v>12</v>
      </c>
    </row>
    <row r="78" spans="2:9" ht="45" x14ac:dyDescent="0.25">
      <c r="B78" s="7" t="s">
        <v>13</v>
      </c>
      <c r="C78" s="5" t="s">
        <v>14</v>
      </c>
      <c r="D78" s="6" t="s">
        <v>15</v>
      </c>
      <c r="E78" s="5"/>
    </row>
    <row r="79" spans="2:9" ht="45" x14ac:dyDescent="0.25">
      <c r="B79" s="11" t="s">
        <v>16</v>
      </c>
      <c r="C79" s="5" t="s">
        <v>17</v>
      </c>
      <c r="D79" s="10" t="s">
        <v>18</v>
      </c>
      <c r="E79" s="12"/>
    </row>
    <row r="80" spans="2:9" ht="30" x14ac:dyDescent="0.25">
      <c r="B80" s="7" t="s">
        <v>19</v>
      </c>
      <c r="C80" s="5" t="s">
        <v>20</v>
      </c>
      <c r="D80" s="5" t="s">
        <v>21</v>
      </c>
      <c r="E80" s="12"/>
    </row>
  </sheetData>
  <sheetProtection algorithmName="SHA-512" hashValue="gipJX81oBwzljWuF9fI32xZC032/ZeyZaQnbArvW1tLVenLynzd1TyS8bfdA41KyeJKLKrqRUeULF+qRDpsFFA==" saltValue="R7c92yBcb2y86qkzPJ6fg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Y100"/>
  <sheetViews>
    <sheetView workbookViewId="0">
      <selection activeCell="C10" sqref="C10"/>
    </sheetView>
  </sheetViews>
  <sheetFormatPr defaultRowHeight="15" x14ac:dyDescent="0.25"/>
  <cols>
    <col min="1" max="1" width="12" customWidth="1"/>
    <col min="2" max="2" width="14" customWidth="1"/>
    <col min="3" max="3" width="18.7109375" customWidth="1"/>
    <col min="4" max="4" width="10.28515625" customWidth="1"/>
    <col min="5" max="5" width="10.85546875" customWidth="1"/>
    <col min="6" max="6" width="15.5703125" customWidth="1"/>
    <col min="7" max="7" width="14.7109375" customWidth="1"/>
    <col min="8" max="8" width="11.140625" customWidth="1"/>
    <col min="9" max="9" width="10.85546875" customWidth="1"/>
    <col min="10" max="10" width="11.42578125" customWidth="1"/>
    <col min="11" max="11" width="11" customWidth="1"/>
    <col min="12" max="12" width="12.28515625" customWidth="1"/>
    <col min="13" max="13" width="12.5703125" customWidth="1"/>
    <col min="14" max="14" width="10.42578125" customWidth="1"/>
    <col min="16" max="16" width="10.85546875" style="42" customWidth="1"/>
    <col min="17" max="17" width="11.42578125" style="42" customWidth="1"/>
    <col min="18" max="18" width="14.7109375" customWidth="1"/>
    <col min="19" max="19" width="19" customWidth="1"/>
    <col min="20" max="20" width="18.5703125" customWidth="1"/>
    <col min="21" max="21" width="14.28515625" customWidth="1"/>
    <col min="22" max="22" width="18.42578125" customWidth="1"/>
    <col min="23" max="23" width="18.7109375" customWidth="1"/>
    <col min="24" max="24" width="16.5703125" customWidth="1"/>
    <col min="25" max="25" width="16.28515625" customWidth="1"/>
    <col min="26" max="26" width="16.140625" customWidth="1"/>
    <col min="27" max="27" width="16.28515625" customWidth="1"/>
    <col min="28" max="28" width="16.42578125" customWidth="1"/>
    <col min="29" max="29" width="17.42578125" customWidth="1"/>
    <col min="30" max="30" width="16.42578125" customWidth="1"/>
    <col min="31" max="31" width="16.140625" customWidth="1"/>
  </cols>
  <sheetData>
    <row r="1" spans="1:51" ht="80.25" customHeight="1" x14ac:dyDescent="0.25">
      <c r="A1" s="38" t="s">
        <v>22</v>
      </c>
      <c r="B1" s="39" t="s">
        <v>23</v>
      </c>
      <c r="C1" s="39" t="s">
        <v>24</v>
      </c>
      <c r="D1" s="39" t="s">
        <v>86</v>
      </c>
      <c r="E1" s="38" t="s">
        <v>26</v>
      </c>
      <c r="F1" s="39" t="s">
        <v>27</v>
      </c>
      <c r="G1" s="39" t="s">
        <v>78</v>
      </c>
      <c r="H1" s="39" t="s">
        <v>28</v>
      </c>
      <c r="I1" s="39" t="s">
        <v>29</v>
      </c>
      <c r="J1" s="39" t="s">
        <v>30</v>
      </c>
      <c r="K1" s="39" t="s">
        <v>31</v>
      </c>
      <c r="L1" s="39" t="s">
        <v>32</v>
      </c>
      <c r="M1" s="39" t="s">
        <v>33</v>
      </c>
      <c r="N1" s="39" t="s">
        <v>34</v>
      </c>
      <c r="O1" s="39" t="s">
        <v>35</v>
      </c>
      <c r="P1" s="39" t="s">
        <v>95</v>
      </c>
      <c r="Q1" s="39" t="s">
        <v>96</v>
      </c>
      <c r="R1" s="39" t="s">
        <v>38</v>
      </c>
      <c r="S1" s="39" t="s">
        <v>39</v>
      </c>
      <c r="T1" s="39" t="s">
        <v>40</v>
      </c>
      <c r="U1" s="39" t="s">
        <v>79</v>
      </c>
      <c r="V1" s="39" t="s">
        <v>41</v>
      </c>
      <c r="W1" s="39" t="s">
        <v>42</v>
      </c>
      <c r="X1" s="39" t="s">
        <v>43</v>
      </c>
      <c r="Y1" s="39" t="s">
        <v>44</v>
      </c>
      <c r="Z1" s="39" t="s">
        <v>45</v>
      </c>
      <c r="AA1" s="39" t="s">
        <v>46</v>
      </c>
      <c r="AB1" s="39" t="s">
        <v>47</v>
      </c>
      <c r="AC1" s="39" t="s">
        <v>48</v>
      </c>
      <c r="AD1" s="39" t="s">
        <v>49</v>
      </c>
      <c r="AE1" s="39" t="s">
        <v>50</v>
      </c>
      <c r="AF1" s="40"/>
      <c r="AH1" s="76" t="s">
        <v>80</v>
      </c>
      <c r="AI1" s="77"/>
      <c r="AJ1" s="77"/>
      <c r="AK1" s="77"/>
      <c r="AL1" s="78"/>
      <c r="AN1" s="79" t="s">
        <v>81</v>
      </c>
      <c r="AO1" s="79"/>
      <c r="AP1" s="79"/>
      <c r="AQ1" s="79"/>
      <c r="AR1" s="79"/>
      <c r="AS1" s="79"/>
      <c r="AT1" s="79"/>
      <c r="AU1" s="79"/>
      <c r="AV1" s="79"/>
      <c r="AW1" s="79"/>
      <c r="AX1" s="79"/>
      <c r="AY1" s="79"/>
    </row>
    <row r="2" spans="1:51" ht="15.75" thickBot="1" x14ac:dyDescent="0.3">
      <c r="A2" s="71"/>
      <c r="B2" s="71"/>
      <c r="C2" s="41" t="str">
        <f>IF(ISBLANK(B2),"",(IF(B2="moræne",10,1)))</f>
        <v/>
      </c>
      <c r="D2" s="71"/>
      <c r="E2" s="71"/>
      <c r="F2" s="71"/>
      <c r="G2" s="71"/>
      <c r="H2" s="71"/>
      <c r="I2" s="71"/>
      <c r="J2" s="71"/>
      <c r="K2" s="71"/>
      <c r="L2" s="71"/>
      <c r="M2" s="71"/>
      <c r="N2" s="41" t="str">
        <f>IF(ISBLANK(J2),"",(J2/L2))</f>
        <v/>
      </c>
      <c r="O2" s="41" t="str">
        <f>IF(ISBLANK(K2),"",(K2/M2))</f>
        <v/>
      </c>
      <c r="P2" s="41" t="str">
        <f>IF(ISBLANK(B2),"",IF(N2&gt;1,1,IF(N2&lt;0.25,0.25,N2)))</f>
        <v/>
      </c>
      <c r="Q2" s="41" t="str">
        <f>IF(ISBLANK(B2),"",IF(O2&gt;1,1,IF(O2&lt;0.25,0.25,O2)))</f>
        <v/>
      </c>
      <c r="R2" s="41" t="str">
        <f t="shared" ref="R2:R33" si="0">IF(ISBLANK(D2),"",(IF(F2="Udrettet",VLOOKUP((C2*D2),$AJ$4:$AK$9,2,TRUE),VLOOKUP((C2*D2),$AJ$11:$AK$16,2,TRUE))))</f>
        <v/>
      </c>
      <c r="S2" s="41" t="str">
        <f>IF(ISBLANK($B2),"",(IF($B2="Moræne",(0.2688*P2+0.6937)*$R2,((0.2322*P2+0.6271)*$R2))))</f>
        <v/>
      </c>
      <c r="T2" s="41" t="str">
        <f>IF(ISBLANK($B2),"",(IF($B2="Moræne",(0.2688*Q2+0.6937)*$R2,((0.2322*Q2+0.6271)*$R2))))</f>
        <v/>
      </c>
      <c r="U2" s="41" t="str">
        <f t="shared" ref="U2:U33" si="1">IF(ISBLANK(B2),"",((IF($B2="Hedeslette",VLOOKUP(($C2*$D2),$AJ$37:$AK$39,2,TRUE),VLOOKUP(($C2*$D2),$AJ$40:$AK$42,2,TRUE)))))</f>
        <v/>
      </c>
      <c r="V2" s="41" t="str">
        <f t="shared" ref="V2:V33" si="2">IF(ISBLANK(H2),"",((S2*$U2*H2)+(S2*(1-H2))))</f>
        <v/>
      </c>
      <c r="W2" s="41" t="str">
        <f t="shared" ref="W2:W33" si="3">IF(ISBLANK(I2),"",((T2*$U2*I2)+(T2*(1-I2))))</f>
        <v/>
      </c>
      <c r="X2" s="41" t="str">
        <f t="shared" ref="X2:X33" si="4">IF(ISBLANK(J2),"",((V2/1000)*J2*1))</f>
        <v/>
      </c>
      <c r="Y2" s="41" t="str">
        <f t="shared" ref="Y2:Y33" si="5">IF(ISBLANK(K2),"",((W2/1000)*K2*1))</f>
        <v/>
      </c>
      <c r="Z2" s="41" t="str">
        <f t="shared" ref="Z2:Z33" si="6">IF(ISBLANK(E2),"",(VLOOKUP(E2,$AH$47:$AI$55,2,TRUE)))</f>
        <v/>
      </c>
      <c r="AA2" s="41" t="str">
        <f t="shared" ref="AA2:AA33" si="7">IF(ISBLANK(E2),"",(X2*$Z2))</f>
        <v/>
      </c>
      <c r="AB2" s="41" t="str">
        <f t="shared" ref="AB2:AB33" si="8">IF(ISBLANK(F2),"",(Y2*$Z2))</f>
        <v/>
      </c>
      <c r="AC2" s="41" t="str">
        <f t="shared" ref="AC2:AC33" si="9">IF(ISBLANK(E2),"",(AA2*$G2))</f>
        <v/>
      </c>
      <c r="AD2" s="41" t="str">
        <f t="shared" ref="AD2:AD33" si="10">IF(ISBLANK(F2),"",(AB2*$G2))</f>
        <v/>
      </c>
      <c r="AE2" s="41" t="str">
        <f t="shared" ref="AE2:AE33" si="11">IF(ISBLANK(F2),"",(AC2+AD2))</f>
        <v/>
      </c>
      <c r="AF2" s="40"/>
      <c r="AH2" s="22" t="s">
        <v>51</v>
      </c>
      <c r="AI2" s="14"/>
      <c r="AJ2" s="14"/>
      <c r="AK2" s="14"/>
      <c r="AL2" s="33"/>
    </row>
    <row r="3" spans="1:51" ht="15.75" thickBot="1" x14ac:dyDescent="0.3">
      <c r="A3" s="71"/>
      <c r="B3" s="71"/>
      <c r="C3" s="41" t="str">
        <f t="shared" ref="C3:C66" si="12">IF(ISBLANK(B3),"",(IF(B3="moræne",10,1)))</f>
        <v/>
      </c>
      <c r="D3" s="71"/>
      <c r="E3" s="71"/>
      <c r="F3" s="71"/>
      <c r="G3" s="71"/>
      <c r="H3" s="71"/>
      <c r="I3" s="71"/>
      <c r="J3" s="71"/>
      <c r="K3" s="71"/>
      <c r="L3" s="71"/>
      <c r="M3" s="71"/>
      <c r="N3" s="41" t="str">
        <f t="shared" ref="N3:N4" si="13">IF(ISBLANK(J3),"",(J3/L3))</f>
        <v/>
      </c>
      <c r="O3" s="41" t="str">
        <f t="shared" ref="O3:O4" si="14">IF(ISBLANK(K3),"",(K3/M3))</f>
        <v/>
      </c>
      <c r="P3" s="41" t="str">
        <f t="shared" ref="P3:P66" si="15">IF(ISBLANK(B3),"",IF(N3&gt;1,1,IF(N3&lt;0.25,0.25,N3)))</f>
        <v/>
      </c>
      <c r="Q3" s="41" t="str">
        <f t="shared" ref="Q3:Q66" si="16">IF(ISBLANK(B3),"",IF(O3&gt;1,1,IF(O3&lt;0.25,0.25,O3)))</f>
        <v/>
      </c>
      <c r="R3" s="41" t="str">
        <f t="shared" si="0"/>
        <v/>
      </c>
      <c r="S3" s="41" t="str">
        <f t="shared" ref="S3:S66" si="17">IF(ISBLANK($B3),"",(IF($B3="Moræne",(0.2688*P3+0.6937)*$R3,((0.2322*P3+0.6271)*$R3))))</f>
        <v/>
      </c>
      <c r="T3" s="41" t="str">
        <f t="shared" ref="T3:T66" si="18">IF(ISBLANK($B3),"",(IF($B3="Moræne",(0.2688*Q3+0.6937)*$R3,((0.2322*Q3+0.6271)*$R3))))</f>
        <v/>
      </c>
      <c r="U3" s="41" t="str">
        <f t="shared" si="1"/>
        <v/>
      </c>
      <c r="V3" s="41" t="str">
        <f t="shared" si="2"/>
        <v/>
      </c>
      <c r="W3" s="41" t="str">
        <f t="shared" si="3"/>
        <v/>
      </c>
      <c r="X3" s="41" t="str">
        <f t="shared" si="4"/>
        <v/>
      </c>
      <c r="Y3" s="41" t="str">
        <f t="shared" si="5"/>
        <v/>
      </c>
      <c r="Z3" s="41" t="str">
        <f t="shared" si="6"/>
        <v/>
      </c>
      <c r="AA3" s="41" t="str">
        <f t="shared" si="7"/>
        <v/>
      </c>
      <c r="AB3" s="41" t="str">
        <f t="shared" si="8"/>
        <v/>
      </c>
      <c r="AC3" s="41" t="str">
        <f t="shared" si="9"/>
        <v/>
      </c>
      <c r="AD3" s="41" t="str">
        <f t="shared" si="10"/>
        <v/>
      </c>
      <c r="AE3" s="41" t="str">
        <f t="shared" si="11"/>
        <v/>
      </c>
      <c r="AF3" s="40"/>
      <c r="AH3" s="22" t="s">
        <v>52</v>
      </c>
      <c r="AI3" s="14"/>
      <c r="AJ3" s="14"/>
      <c r="AK3" s="14"/>
      <c r="AL3" s="33"/>
    </row>
    <row r="4" spans="1:51" x14ac:dyDescent="0.25">
      <c r="A4" s="71"/>
      <c r="B4" s="71"/>
      <c r="C4" s="41" t="str">
        <f t="shared" si="12"/>
        <v/>
      </c>
      <c r="D4" s="71"/>
      <c r="E4" s="71"/>
      <c r="F4" s="71"/>
      <c r="G4" s="71"/>
      <c r="H4" s="71"/>
      <c r="I4" s="71"/>
      <c r="J4" s="71"/>
      <c r="K4" s="71"/>
      <c r="L4" s="71"/>
      <c r="M4" s="71"/>
      <c r="N4" s="41" t="str">
        <f t="shared" si="13"/>
        <v/>
      </c>
      <c r="O4" s="41" t="str">
        <f t="shared" si="14"/>
        <v/>
      </c>
      <c r="P4" s="41" t="str">
        <f t="shared" si="15"/>
        <v/>
      </c>
      <c r="Q4" s="41" t="str">
        <f t="shared" si="16"/>
        <v/>
      </c>
      <c r="R4" s="41" t="str">
        <f t="shared" si="0"/>
        <v/>
      </c>
      <c r="S4" s="41" t="str">
        <f t="shared" si="17"/>
        <v/>
      </c>
      <c r="T4" s="41" t="str">
        <f t="shared" si="18"/>
        <v/>
      </c>
      <c r="U4" s="41" t="str">
        <f t="shared" si="1"/>
        <v/>
      </c>
      <c r="V4" s="41" t="str">
        <f t="shared" si="2"/>
        <v/>
      </c>
      <c r="W4" s="41" t="str">
        <f t="shared" si="3"/>
        <v/>
      </c>
      <c r="X4" s="41" t="str">
        <f t="shared" si="4"/>
        <v/>
      </c>
      <c r="Y4" s="41" t="str">
        <f t="shared" si="5"/>
        <v/>
      </c>
      <c r="Z4" s="41" t="str">
        <f t="shared" si="6"/>
        <v/>
      </c>
      <c r="AA4" s="41" t="str">
        <f t="shared" si="7"/>
        <v/>
      </c>
      <c r="AB4" s="41" t="str">
        <f t="shared" si="8"/>
        <v/>
      </c>
      <c r="AC4" s="41" t="str">
        <f t="shared" si="9"/>
        <v/>
      </c>
      <c r="AD4" s="41" t="str">
        <f t="shared" si="10"/>
        <v/>
      </c>
      <c r="AE4" s="41" t="str">
        <f t="shared" si="11"/>
        <v/>
      </c>
      <c r="AF4" s="40"/>
      <c r="AH4" s="23" t="s">
        <v>53</v>
      </c>
      <c r="AI4" s="24"/>
      <c r="AJ4" s="25">
        <v>1</v>
      </c>
      <c r="AK4" s="26">
        <v>45.2</v>
      </c>
      <c r="AL4" s="34"/>
    </row>
    <row r="5" spans="1:51" x14ac:dyDescent="0.25">
      <c r="A5" s="71"/>
      <c r="B5" s="71"/>
      <c r="C5" s="41" t="str">
        <f t="shared" si="12"/>
        <v/>
      </c>
      <c r="D5" s="71"/>
      <c r="E5" s="71"/>
      <c r="F5" s="71"/>
      <c r="G5" s="71"/>
      <c r="H5" s="71"/>
      <c r="I5" s="71"/>
      <c r="J5" s="71"/>
      <c r="K5" s="71"/>
      <c r="L5" s="71"/>
      <c r="M5" s="71"/>
      <c r="N5" s="41" t="str">
        <f t="shared" ref="N5:N66" si="19">IF(ISBLANK(J5),"",(J5/L5))</f>
        <v/>
      </c>
      <c r="O5" s="41" t="str">
        <f t="shared" ref="O5:O66" si="20">IF(ISBLANK(K5),"",(K5/M5))</f>
        <v/>
      </c>
      <c r="P5" s="41" t="str">
        <f t="shared" si="15"/>
        <v/>
      </c>
      <c r="Q5" s="41" t="str">
        <f t="shared" si="16"/>
        <v/>
      </c>
      <c r="R5" s="41" t="str">
        <f t="shared" si="0"/>
        <v/>
      </c>
      <c r="S5" s="41" t="str">
        <f t="shared" si="17"/>
        <v/>
      </c>
      <c r="T5" s="41" t="str">
        <f t="shared" si="18"/>
        <v/>
      </c>
      <c r="U5" s="41" t="str">
        <f t="shared" si="1"/>
        <v/>
      </c>
      <c r="V5" s="41" t="str">
        <f t="shared" si="2"/>
        <v/>
      </c>
      <c r="W5" s="41" t="str">
        <f t="shared" si="3"/>
        <v/>
      </c>
      <c r="X5" s="41" t="str">
        <f t="shared" si="4"/>
        <v/>
      </c>
      <c r="Y5" s="41" t="str">
        <f t="shared" si="5"/>
        <v/>
      </c>
      <c r="Z5" s="41" t="str">
        <f t="shared" si="6"/>
        <v/>
      </c>
      <c r="AA5" s="41" t="str">
        <f t="shared" si="7"/>
        <v/>
      </c>
      <c r="AB5" s="41" t="str">
        <f t="shared" si="8"/>
        <v/>
      </c>
      <c r="AC5" s="41" t="str">
        <f t="shared" si="9"/>
        <v/>
      </c>
      <c r="AD5" s="41" t="str">
        <f t="shared" si="10"/>
        <v/>
      </c>
      <c r="AE5" s="41" t="str">
        <f t="shared" si="11"/>
        <v/>
      </c>
      <c r="AF5" s="40"/>
      <c r="AH5" s="23" t="s">
        <v>54</v>
      </c>
      <c r="AI5" s="24"/>
      <c r="AJ5" s="25">
        <v>2</v>
      </c>
      <c r="AK5" s="26">
        <v>45.2</v>
      </c>
      <c r="AL5" s="34"/>
    </row>
    <row r="6" spans="1:51" x14ac:dyDescent="0.25">
      <c r="A6" s="71"/>
      <c r="B6" s="71"/>
      <c r="C6" s="41" t="str">
        <f t="shared" si="12"/>
        <v/>
      </c>
      <c r="D6" s="71"/>
      <c r="E6" s="71"/>
      <c r="F6" s="71"/>
      <c r="G6" s="71"/>
      <c r="H6" s="71"/>
      <c r="I6" s="71"/>
      <c r="J6" s="71"/>
      <c r="K6" s="71"/>
      <c r="L6" s="71"/>
      <c r="M6" s="71"/>
      <c r="N6" s="41" t="str">
        <f t="shared" si="19"/>
        <v/>
      </c>
      <c r="O6" s="41" t="str">
        <f t="shared" si="20"/>
        <v/>
      </c>
      <c r="P6" s="41" t="str">
        <f t="shared" si="15"/>
        <v/>
      </c>
      <c r="Q6" s="41" t="str">
        <f t="shared" si="16"/>
        <v/>
      </c>
      <c r="R6" s="41" t="str">
        <f t="shared" si="0"/>
        <v/>
      </c>
      <c r="S6" s="41" t="str">
        <f t="shared" si="17"/>
        <v/>
      </c>
      <c r="T6" s="41" t="str">
        <f t="shared" si="18"/>
        <v/>
      </c>
      <c r="U6" s="41" t="str">
        <f t="shared" si="1"/>
        <v/>
      </c>
      <c r="V6" s="41" t="str">
        <f t="shared" si="2"/>
        <v/>
      </c>
      <c r="W6" s="41" t="str">
        <f t="shared" si="3"/>
        <v/>
      </c>
      <c r="X6" s="41" t="str">
        <f t="shared" si="4"/>
        <v/>
      </c>
      <c r="Y6" s="41" t="str">
        <f t="shared" si="5"/>
        <v/>
      </c>
      <c r="Z6" s="41" t="str">
        <f t="shared" si="6"/>
        <v/>
      </c>
      <c r="AA6" s="41" t="str">
        <f t="shared" si="7"/>
        <v/>
      </c>
      <c r="AB6" s="41" t="str">
        <f t="shared" si="8"/>
        <v/>
      </c>
      <c r="AC6" s="41" t="str">
        <f t="shared" si="9"/>
        <v/>
      </c>
      <c r="AD6" s="41" t="str">
        <f t="shared" si="10"/>
        <v/>
      </c>
      <c r="AE6" s="41" t="str">
        <f t="shared" si="11"/>
        <v/>
      </c>
      <c r="AF6" s="40"/>
      <c r="AH6" s="23" t="s">
        <v>55</v>
      </c>
      <c r="AI6" s="24"/>
      <c r="AJ6" s="25">
        <v>3</v>
      </c>
      <c r="AK6" s="26">
        <v>45.2</v>
      </c>
      <c r="AL6" s="34"/>
    </row>
    <row r="7" spans="1:51" x14ac:dyDescent="0.25">
      <c r="A7" s="71"/>
      <c r="B7" s="71"/>
      <c r="C7" s="41" t="str">
        <f t="shared" si="12"/>
        <v/>
      </c>
      <c r="D7" s="71"/>
      <c r="E7" s="71"/>
      <c r="F7" s="71"/>
      <c r="G7" s="71"/>
      <c r="H7" s="71"/>
      <c r="I7" s="71"/>
      <c r="J7" s="71"/>
      <c r="K7" s="71"/>
      <c r="L7" s="71"/>
      <c r="M7" s="71"/>
      <c r="N7" s="41" t="str">
        <f t="shared" si="19"/>
        <v/>
      </c>
      <c r="O7" s="41" t="str">
        <f t="shared" si="20"/>
        <v/>
      </c>
      <c r="P7" s="41" t="str">
        <f t="shared" si="15"/>
        <v/>
      </c>
      <c r="Q7" s="41" t="str">
        <f t="shared" si="16"/>
        <v/>
      </c>
      <c r="R7" s="41" t="str">
        <f t="shared" si="0"/>
        <v/>
      </c>
      <c r="S7" s="41" t="str">
        <f t="shared" si="17"/>
        <v/>
      </c>
      <c r="T7" s="41" t="str">
        <f t="shared" si="18"/>
        <v/>
      </c>
      <c r="U7" s="41" t="str">
        <f t="shared" si="1"/>
        <v/>
      </c>
      <c r="V7" s="41" t="str">
        <f t="shared" si="2"/>
        <v/>
      </c>
      <c r="W7" s="41" t="str">
        <f t="shared" si="3"/>
        <v/>
      </c>
      <c r="X7" s="41" t="str">
        <f t="shared" si="4"/>
        <v/>
      </c>
      <c r="Y7" s="41" t="str">
        <f t="shared" si="5"/>
        <v/>
      </c>
      <c r="Z7" s="41" t="str">
        <f t="shared" si="6"/>
        <v/>
      </c>
      <c r="AA7" s="41" t="str">
        <f t="shared" si="7"/>
        <v/>
      </c>
      <c r="AB7" s="41" t="str">
        <f t="shared" si="8"/>
        <v/>
      </c>
      <c r="AC7" s="41" t="str">
        <f t="shared" si="9"/>
        <v/>
      </c>
      <c r="AD7" s="41" t="str">
        <f t="shared" si="10"/>
        <v/>
      </c>
      <c r="AE7" s="41" t="str">
        <f t="shared" si="11"/>
        <v/>
      </c>
      <c r="AF7" s="40"/>
      <c r="AH7" s="23" t="s">
        <v>56</v>
      </c>
      <c r="AI7" s="24"/>
      <c r="AJ7" s="25">
        <v>10</v>
      </c>
      <c r="AK7" s="26">
        <v>21.3</v>
      </c>
      <c r="AL7" s="34"/>
    </row>
    <row r="8" spans="1:51" x14ac:dyDescent="0.25">
      <c r="A8" s="71"/>
      <c r="B8" s="71"/>
      <c r="C8" s="41" t="str">
        <f t="shared" si="12"/>
        <v/>
      </c>
      <c r="D8" s="71"/>
      <c r="E8" s="71"/>
      <c r="F8" s="71"/>
      <c r="G8" s="71"/>
      <c r="H8" s="71"/>
      <c r="I8" s="71"/>
      <c r="J8" s="71"/>
      <c r="K8" s="71"/>
      <c r="L8" s="71"/>
      <c r="M8" s="71"/>
      <c r="N8" s="41" t="str">
        <f t="shared" si="19"/>
        <v/>
      </c>
      <c r="O8" s="41" t="str">
        <f t="shared" si="20"/>
        <v/>
      </c>
      <c r="P8" s="41" t="str">
        <f t="shared" si="15"/>
        <v/>
      </c>
      <c r="Q8" s="41" t="str">
        <f t="shared" si="16"/>
        <v/>
      </c>
      <c r="R8" s="41" t="str">
        <f t="shared" si="0"/>
        <v/>
      </c>
      <c r="S8" s="41" t="str">
        <f t="shared" si="17"/>
        <v/>
      </c>
      <c r="T8" s="41" t="str">
        <f t="shared" si="18"/>
        <v/>
      </c>
      <c r="U8" s="41" t="str">
        <f t="shared" si="1"/>
        <v/>
      </c>
      <c r="V8" s="41" t="str">
        <f t="shared" si="2"/>
        <v/>
      </c>
      <c r="W8" s="41" t="str">
        <f t="shared" si="3"/>
        <v/>
      </c>
      <c r="X8" s="41" t="str">
        <f t="shared" si="4"/>
        <v/>
      </c>
      <c r="Y8" s="41" t="str">
        <f t="shared" si="5"/>
        <v/>
      </c>
      <c r="Z8" s="41" t="str">
        <f t="shared" si="6"/>
        <v/>
      </c>
      <c r="AA8" s="41" t="str">
        <f t="shared" si="7"/>
        <v/>
      </c>
      <c r="AB8" s="41" t="str">
        <f t="shared" si="8"/>
        <v/>
      </c>
      <c r="AC8" s="41" t="str">
        <f t="shared" si="9"/>
        <v/>
      </c>
      <c r="AD8" s="41" t="str">
        <f t="shared" si="10"/>
        <v/>
      </c>
      <c r="AE8" s="41" t="str">
        <f t="shared" si="11"/>
        <v/>
      </c>
      <c r="AF8" s="40"/>
      <c r="AH8" s="23" t="s">
        <v>57</v>
      </c>
      <c r="AI8" s="24"/>
      <c r="AJ8" s="25">
        <v>20</v>
      </c>
      <c r="AK8" s="26">
        <v>25.3</v>
      </c>
      <c r="AL8" s="34"/>
    </row>
    <row r="9" spans="1:51" ht="15.75" thickBot="1" x14ac:dyDescent="0.3">
      <c r="A9" s="71"/>
      <c r="B9" s="71"/>
      <c r="C9" s="41" t="str">
        <f t="shared" si="12"/>
        <v/>
      </c>
      <c r="D9" s="71"/>
      <c r="E9" s="71"/>
      <c r="F9" s="71"/>
      <c r="G9" s="71"/>
      <c r="H9" s="71"/>
      <c r="I9" s="71"/>
      <c r="J9" s="71"/>
      <c r="K9" s="71"/>
      <c r="L9" s="71"/>
      <c r="M9" s="71"/>
      <c r="N9" s="41" t="str">
        <f t="shared" si="19"/>
        <v/>
      </c>
      <c r="O9" s="41" t="str">
        <f t="shared" si="20"/>
        <v/>
      </c>
      <c r="P9" s="41" t="str">
        <f t="shared" si="15"/>
        <v/>
      </c>
      <c r="Q9" s="41" t="str">
        <f t="shared" si="16"/>
        <v/>
      </c>
      <c r="R9" s="41" t="str">
        <f t="shared" si="0"/>
        <v/>
      </c>
      <c r="S9" s="41" t="str">
        <f t="shared" si="17"/>
        <v/>
      </c>
      <c r="T9" s="41" t="str">
        <f t="shared" si="18"/>
        <v/>
      </c>
      <c r="U9" s="41" t="str">
        <f t="shared" si="1"/>
        <v/>
      </c>
      <c r="V9" s="41" t="str">
        <f t="shared" si="2"/>
        <v/>
      </c>
      <c r="W9" s="41" t="str">
        <f t="shared" si="3"/>
        <v/>
      </c>
      <c r="X9" s="41" t="str">
        <f t="shared" si="4"/>
        <v/>
      </c>
      <c r="Y9" s="41" t="str">
        <f t="shared" si="5"/>
        <v/>
      </c>
      <c r="Z9" s="41" t="str">
        <f t="shared" si="6"/>
        <v/>
      </c>
      <c r="AA9" s="41" t="str">
        <f t="shared" si="7"/>
        <v/>
      </c>
      <c r="AB9" s="41" t="str">
        <f t="shared" si="8"/>
        <v/>
      </c>
      <c r="AC9" s="41" t="str">
        <f t="shared" si="9"/>
        <v/>
      </c>
      <c r="AD9" s="41" t="str">
        <f t="shared" si="10"/>
        <v/>
      </c>
      <c r="AE9" s="41" t="str">
        <f t="shared" si="11"/>
        <v/>
      </c>
      <c r="AF9" s="40"/>
      <c r="AH9" s="22" t="s">
        <v>58</v>
      </c>
      <c r="AI9" s="14"/>
      <c r="AJ9" s="17">
        <v>30</v>
      </c>
      <c r="AK9" s="18">
        <v>32.4</v>
      </c>
      <c r="AL9" s="33"/>
    </row>
    <row r="10" spans="1:51" ht="15.75" thickBot="1" x14ac:dyDescent="0.3">
      <c r="A10" s="71"/>
      <c r="B10" s="71"/>
      <c r="C10" s="41" t="str">
        <f t="shared" si="12"/>
        <v/>
      </c>
      <c r="D10" s="71"/>
      <c r="E10" s="71"/>
      <c r="F10" s="71"/>
      <c r="G10" s="71"/>
      <c r="H10" s="71"/>
      <c r="I10" s="71"/>
      <c r="J10" s="71"/>
      <c r="K10" s="71"/>
      <c r="L10" s="71"/>
      <c r="M10" s="71"/>
      <c r="N10" s="41" t="str">
        <f t="shared" si="19"/>
        <v/>
      </c>
      <c r="O10" s="41" t="str">
        <f t="shared" si="20"/>
        <v/>
      </c>
      <c r="P10" s="41" t="str">
        <f t="shared" si="15"/>
        <v/>
      </c>
      <c r="Q10" s="41" t="str">
        <f t="shared" si="16"/>
        <v/>
      </c>
      <c r="R10" s="41" t="str">
        <f t="shared" si="0"/>
        <v/>
      </c>
      <c r="S10" s="41" t="str">
        <f t="shared" si="17"/>
        <v/>
      </c>
      <c r="T10" s="41" t="str">
        <f t="shared" si="18"/>
        <v/>
      </c>
      <c r="U10" s="41" t="str">
        <f t="shared" si="1"/>
        <v/>
      </c>
      <c r="V10" s="41" t="str">
        <f t="shared" si="2"/>
        <v/>
      </c>
      <c r="W10" s="41" t="str">
        <f t="shared" si="3"/>
        <v/>
      </c>
      <c r="X10" s="41" t="str">
        <f t="shared" si="4"/>
        <v/>
      </c>
      <c r="Y10" s="41" t="str">
        <f t="shared" si="5"/>
        <v/>
      </c>
      <c r="Z10" s="41" t="str">
        <f t="shared" si="6"/>
        <v/>
      </c>
      <c r="AA10" s="41" t="str">
        <f t="shared" si="7"/>
        <v/>
      </c>
      <c r="AB10" s="41" t="str">
        <f t="shared" si="8"/>
        <v/>
      </c>
      <c r="AC10" s="41" t="str">
        <f t="shared" si="9"/>
        <v/>
      </c>
      <c r="AD10" s="41" t="str">
        <f t="shared" si="10"/>
        <v/>
      </c>
      <c r="AE10" s="41" t="str">
        <f t="shared" si="11"/>
        <v/>
      </c>
      <c r="AF10" s="40"/>
      <c r="AH10" s="27" t="s">
        <v>59</v>
      </c>
      <c r="AI10" s="15"/>
      <c r="AJ10" s="19"/>
      <c r="AK10" s="20"/>
      <c r="AL10" s="35"/>
    </row>
    <row r="11" spans="1:51" x14ac:dyDescent="0.25">
      <c r="A11" s="71"/>
      <c r="B11" s="71"/>
      <c r="C11" s="41" t="str">
        <f t="shared" si="12"/>
        <v/>
      </c>
      <c r="D11" s="71"/>
      <c r="E11" s="71"/>
      <c r="F11" s="71"/>
      <c r="G11" s="71"/>
      <c r="H11" s="71"/>
      <c r="I11" s="71"/>
      <c r="J11" s="71"/>
      <c r="K11" s="71"/>
      <c r="L11" s="71"/>
      <c r="M11" s="71"/>
      <c r="N11" s="41" t="str">
        <f t="shared" si="19"/>
        <v/>
      </c>
      <c r="O11" s="41" t="str">
        <f t="shared" si="20"/>
        <v/>
      </c>
      <c r="P11" s="41" t="str">
        <f t="shared" si="15"/>
        <v/>
      </c>
      <c r="Q11" s="41" t="str">
        <f t="shared" si="16"/>
        <v/>
      </c>
      <c r="R11" s="41" t="str">
        <f t="shared" si="0"/>
        <v/>
      </c>
      <c r="S11" s="41" t="str">
        <f t="shared" si="17"/>
        <v/>
      </c>
      <c r="T11" s="41" t="str">
        <f t="shared" si="18"/>
        <v/>
      </c>
      <c r="U11" s="41" t="str">
        <f t="shared" si="1"/>
        <v/>
      </c>
      <c r="V11" s="41" t="str">
        <f t="shared" si="2"/>
        <v/>
      </c>
      <c r="W11" s="41" t="str">
        <f t="shared" si="3"/>
        <v/>
      </c>
      <c r="X11" s="41" t="str">
        <f t="shared" si="4"/>
        <v/>
      </c>
      <c r="Y11" s="41" t="str">
        <f t="shared" si="5"/>
        <v/>
      </c>
      <c r="Z11" s="41" t="str">
        <f t="shared" si="6"/>
        <v/>
      </c>
      <c r="AA11" s="41" t="str">
        <f t="shared" si="7"/>
        <v/>
      </c>
      <c r="AB11" s="41" t="str">
        <f t="shared" si="8"/>
        <v/>
      </c>
      <c r="AC11" s="41" t="str">
        <f t="shared" si="9"/>
        <v/>
      </c>
      <c r="AD11" s="41" t="str">
        <f t="shared" si="10"/>
        <v/>
      </c>
      <c r="AE11" s="41" t="str">
        <f t="shared" si="11"/>
        <v/>
      </c>
      <c r="AF11" s="40"/>
      <c r="AH11" s="23" t="s">
        <v>53</v>
      </c>
      <c r="AI11" s="24"/>
      <c r="AJ11" s="25">
        <v>1</v>
      </c>
      <c r="AK11" s="26">
        <v>89.2</v>
      </c>
      <c r="AL11" s="34"/>
    </row>
    <row r="12" spans="1:51" x14ac:dyDescent="0.25">
      <c r="A12" s="71"/>
      <c r="B12" s="71"/>
      <c r="C12" s="41" t="str">
        <f t="shared" si="12"/>
        <v/>
      </c>
      <c r="D12" s="71"/>
      <c r="E12" s="71"/>
      <c r="F12" s="71"/>
      <c r="G12" s="71"/>
      <c r="H12" s="71"/>
      <c r="I12" s="71"/>
      <c r="J12" s="71"/>
      <c r="K12" s="71"/>
      <c r="L12" s="71"/>
      <c r="M12" s="71"/>
      <c r="N12" s="41" t="str">
        <f t="shared" si="19"/>
        <v/>
      </c>
      <c r="O12" s="41" t="str">
        <f t="shared" si="20"/>
        <v/>
      </c>
      <c r="P12" s="41" t="str">
        <f t="shared" si="15"/>
        <v/>
      </c>
      <c r="Q12" s="41" t="str">
        <f t="shared" si="16"/>
        <v/>
      </c>
      <c r="R12" s="41" t="str">
        <f t="shared" si="0"/>
        <v/>
      </c>
      <c r="S12" s="41" t="str">
        <f t="shared" si="17"/>
        <v/>
      </c>
      <c r="T12" s="41" t="str">
        <f t="shared" si="18"/>
        <v/>
      </c>
      <c r="U12" s="41" t="str">
        <f t="shared" si="1"/>
        <v/>
      </c>
      <c r="V12" s="41" t="str">
        <f t="shared" si="2"/>
        <v/>
      </c>
      <c r="W12" s="41" t="str">
        <f t="shared" si="3"/>
        <v/>
      </c>
      <c r="X12" s="41" t="str">
        <f t="shared" si="4"/>
        <v/>
      </c>
      <c r="Y12" s="41" t="str">
        <f t="shared" si="5"/>
        <v/>
      </c>
      <c r="Z12" s="41" t="str">
        <f t="shared" si="6"/>
        <v/>
      </c>
      <c r="AA12" s="41" t="str">
        <f t="shared" si="7"/>
        <v/>
      </c>
      <c r="AB12" s="41" t="str">
        <f t="shared" si="8"/>
        <v/>
      </c>
      <c r="AC12" s="41" t="str">
        <f t="shared" si="9"/>
        <v/>
      </c>
      <c r="AD12" s="41" t="str">
        <f t="shared" si="10"/>
        <v/>
      </c>
      <c r="AE12" s="41" t="str">
        <f t="shared" si="11"/>
        <v/>
      </c>
      <c r="AF12" s="40"/>
      <c r="AH12" s="23" t="s">
        <v>54</v>
      </c>
      <c r="AI12" s="24"/>
      <c r="AJ12" s="25">
        <v>2</v>
      </c>
      <c r="AK12" s="26">
        <v>89.2</v>
      </c>
      <c r="AL12" s="34"/>
    </row>
    <row r="13" spans="1:51" x14ac:dyDescent="0.25">
      <c r="A13" s="71"/>
      <c r="B13" s="71"/>
      <c r="C13" s="41" t="str">
        <f t="shared" si="12"/>
        <v/>
      </c>
      <c r="D13" s="71"/>
      <c r="E13" s="71"/>
      <c r="F13" s="71"/>
      <c r="G13" s="71"/>
      <c r="H13" s="71"/>
      <c r="I13" s="71"/>
      <c r="J13" s="71"/>
      <c r="K13" s="71"/>
      <c r="L13" s="71"/>
      <c r="M13" s="71"/>
      <c r="N13" s="41" t="str">
        <f t="shared" si="19"/>
        <v/>
      </c>
      <c r="O13" s="41" t="str">
        <f t="shared" si="20"/>
        <v/>
      </c>
      <c r="P13" s="41" t="str">
        <f t="shared" si="15"/>
        <v/>
      </c>
      <c r="Q13" s="41" t="str">
        <f t="shared" si="16"/>
        <v/>
      </c>
      <c r="R13" s="41" t="str">
        <f t="shared" si="0"/>
        <v/>
      </c>
      <c r="S13" s="41" t="str">
        <f t="shared" si="17"/>
        <v/>
      </c>
      <c r="T13" s="41" t="str">
        <f t="shared" si="18"/>
        <v/>
      </c>
      <c r="U13" s="41" t="str">
        <f t="shared" si="1"/>
        <v/>
      </c>
      <c r="V13" s="41" t="str">
        <f t="shared" si="2"/>
        <v/>
      </c>
      <c r="W13" s="41" t="str">
        <f t="shared" si="3"/>
        <v/>
      </c>
      <c r="X13" s="41" t="str">
        <f t="shared" si="4"/>
        <v/>
      </c>
      <c r="Y13" s="41" t="str">
        <f t="shared" si="5"/>
        <v/>
      </c>
      <c r="Z13" s="41" t="str">
        <f t="shared" si="6"/>
        <v/>
      </c>
      <c r="AA13" s="41" t="str">
        <f t="shared" si="7"/>
        <v/>
      </c>
      <c r="AB13" s="41" t="str">
        <f t="shared" si="8"/>
        <v/>
      </c>
      <c r="AC13" s="41" t="str">
        <f t="shared" si="9"/>
        <v/>
      </c>
      <c r="AD13" s="41" t="str">
        <f t="shared" si="10"/>
        <v/>
      </c>
      <c r="AE13" s="41" t="str">
        <f t="shared" si="11"/>
        <v/>
      </c>
      <c r="AF13" s="40"/>
      <c r="AH13" s="23" t="s">
        <v>55</v>
      </c>
      <c r="AI13" s="24"/>
      <c r="AJ13" s="25">
        <v>3</v>
      </c>
      <c r="AK13" s="26">
        <v>89.2</v>
      </c>
      <c r="AL13" s="34"/>
    </row>
    <row r="14" spans="1:51" x14ac:dyDescent="0.25">
      <c r="A14" s="71"/>
      <c r="B14" s="71"/>
      <c r="C14" s="41" t="str">
        <f t="shared" si="12"/>
        <v/>
      </c>
      <c r="D14" s="71"/>
      <c r="E14" s="71"/>
      <c r="F14" s="71"/>
      <c r="G14" s="71"/>
      <c r="H14" s="71"/>
      <c r="I14" s="71"/>
      <c r="J14" s="71"/>
      <c r="K14" s="71"/>
      <c r="L14" s="71"/>
      <c r="M14" s="71"/>
      <c r="N14" s="41" t="str">
        <f t="shared" si="19"/>
        <v/>
      </c>
      <c r="O14" s="41" t="str">
        <f t="shared" si="20"/>
        <v/>
      </c>
      <c r="P14" s="41" t="str">
        <f t="shared" si="15"/>
        <v/>
      </c>
      <c r="Q14" s="41" t="str">
        <f t="shared" si="16"/>
        <v/>
      </c>
      <c r="R14" s="41" t="str">
        <f t="shared" si="0"/>
        <v/>
      </c>
      <c r="S14" s="41" t="str">
        <f t="shared" si="17"/>
        <v/>
      </c>
      <c r="T14" s="41" t="str">
        <f t="shared" si="18"/>
        <v/>
      </c>
      <c r="U14" s="41" t="str">
        <f t="shared" si="1"/>
        <v/>
      </c>
      <c r="V14" s="41" t="str">
        <f t="shared" si="2"/>
        <v/>
      </c>
      <c r="W14" s="41" t="str">
        <f t="shared" si="3"/>
        <v/>
      </c>
      <c r="X14" s="41" t="str">
        <f t="shared" si="4"/>
        <v/>
      </c>
      <c r="Y14" s="41" t="str">
        <f t="shared" si="5"/>
        <v/>
      </c>
      <c r="Z14" s="41" t="str">
        <f t="shared" si="6"/>
        <v/>
      </c>
      <c r="AA14" s="41" t="str">
        <f t="shared" si="7"/>
        <v/>
      </c>
      <c r="AB14" s="41" t="str">
        <f t="shared" si="8"/>
        <v/>
      </c>
      <c r="AC14" s="41" t="str">
        <f t="shared" si="9"/>
        <v/>
      </c>
      <c r="AD14" s="41" t="str">
        <f t="shared" si="10"/>
        <v/>
      </c>
      <c r="AE14" s="41" t="str">
        <f t="shared" si="11"/>
        <v/>
      </c>
      <c r="AF14" s="40"/>
      <c r="AH14" s="23" t="s">
        <v>56</v>
      </c>
      <c r="AI14" s="24"/>
      <c r="AJ14" s="25">
        <v>10</v>
      </c>
      <c r="AK14" s="26">
        <v>18</v>
      </c>
      <c r="AL14" s="34"/>
    </row>
    <row r="15" spans="1:51" x14ac:dyDescent="0.25">
      <c r="A15" s="71"/>
      <c r="B15" s="71"/>
      <c r="C15" s="41" t="str">
        <f t="shared" si="12"/>
        <v/>
      </c>
      <c r="D15" s="71"/>
      <c r="E15" s="71"/>
      <c r="F15" s="71"/>
      <c r="G15" s="71"/>
      <c r="H15" s="71"/>
      <c r="I15" s="71"/>
      <c r="J15" s="71"/>
      <c r="K15" s="71"/>
      <c r="L15" s="71"/>
      <c r="M15" s="71"/>
      <c r="N15" s="41" t="str">
        <f t="shared" si="19"/>
        <v/>
      </c>
      <c r="O15" s="41" t="str">
        <f t="shared" si="20"/>
        <v/>
      </c>
      <c r="P15" s="41" t="str">
        <f t="shared" si="15"/>
        <v/>
      </c>
      <c r="Q15" s="41" t="str">
        <f t="shared" si="16"/>
        <v/>
      </c>
      <c r="R15" s="41" t="str">
        <f t="shared" si="0"/>
        <v/>
      </c>
      <c r="S15" s="41" t="str">
        <f t="shared" si="17"/>
        <v/>
      </c>
      <c r="T15" s="41" t="str">
        <f t="shared" si="18"/>
        <v/>
      </c>
      <c r="U15" s="41" t="str">
        <f t="shared" si="1"/>
        <v/>
      </c>
      <c r="V15" s="41" t="str">
        <f t="shared" si="2"/>
        <v/>
      </c>
      <c r="W15" s="41" t="str">
        <f t="shared" si="3"/>
        <v/>
      </c>
      <c r="X15" s="41" t="str">
        <f t="shared" si="4"/>
        <v/>
      </c>
      <c r="Y15" s="41" t="str">
        <f t="shared" si="5"/>
        <v/>
      </c>
      <c r="Z15" s="41" t="str">
        <f t="shared" si="6"/>
        <v/>
      </c>
      <c r="AA15" s="41" t="str">
        <f t="shared" si="7"/>
        <v/>
      </c>
      <c r="AB15" s="41" t="str">
        <f t="shared" si="8"/>
        <v/>
      </c>
      <c r="AC15" s="41" t="str">
        <f t="shared" si="9"/>
        <v/>
      </c>
      <c r="AD15" s="41" t="str">
        <f t="shared" si="10"/>
        <v/>
      </c>
      <c r="AE15" s="41" t="str">
        <f t="shared" si="11"/>
        <v/>
      </c>
      <c r="AF15" s="40"/>
      <c r="AH15" s="23" t="s">
        <v>57</v>
      </c>
      <c r="AI15" s="24"/>
      <c r="AJ15" s="25">
        <v>20</v>
      </c>
      <c r="AK15" s="26">
        <v>30.9</v>
      </c>
      <c r="AL15" s="34"/>
    </row>
    <row r="16" spans="1:51" ht="15.75" thickBot="1" x14ac:dyDescent="0.3">
      <c r="A16" s="71"/>
      <c r="B16" s="71"/>
      <c r="C16" s="41" t="str">
        <f t="shared" si="12"/>
        <v/>
      </c>
      <c r="D16" s="71"/>
      <c r="E16" s="71"/>
      <c r="F16" s="71"/>
      <c r="G16" s="71"/>
      <c r="H16" s="71"/>
      <c r="I16" s="71"/>
      <c r="J16" s="71"/>
      <c r="K16" s="71"/>
      <c r="L16" s="71"/>
      <c r="M16" s="71"/>
      <c r="N16" s="41" t="str">
        <f t="shared" si="19"/>
        <v/>
      </c>
      <c r="O16" s="41" t="str">
        <f t="shared" si="20"/>
        <v/>
      </c>
      <c r="P16" s="41" t="str">
        <f t="shared" si="15"/>
        <v/>
      </c>
      <c r="Q16" s="41" t="str">
        <f t="shared" si="16"/>
        <v/>
      </c>
      <c r="R16" s="41" t="str">
        <f t="shared" si="0"/>
        <v/>
      </c>
      <c r="S16" s="41" t="str">
        <f t="shared" si="17"/>
        <v/>
      </c>
      <c r="T16" s="41" t="str">
        <f t="shared" si="18"/>
        <v/>
      </c>
      <c r="U16" s="41" t="str">
        <f t="shared" si="1"/>
        <v/>
      </c>
      <c r="V16" s="41" t="str">
        <f t="shared" si="2"/>
        <v/>
      </c>
      <c r="W16" s="41" t="str">
        <f t="shared" si="3"/>
        <v/>
      </c>
      <c r="X16" s="41" t="str">
        <f t="shared" si="4"/>
        <v/>
      </c>
      <c r="Y16" s="41" t="str">
        <f t="shared" si="5"/>
        <v/>
      </c>
      <c r="Z16" s="41" t="str">
        <f t="shared" si="6"/>
        <v/>
      </c>
      <c r="AA16" s="41" t="str">
        <f t="shared" si="7"/>
        <v/>
      </c>
      <c r="AB16" s="41" t="str">
        <f t="shared" si="8"/>
        <v/>
      </c>
      <c r="AC16" s="41" t="str">
        <f t="shared" si="9"/>
        <v/>
      </c>
      <c r="AD16" s="41" t="str">
        <f t="shared" si="10"/>
        <v/>
      </c>
      <c r="AE16" s="41" t="str">
        <f t="shared" si="11"/>
        <v/>
      </c>
      <c r="AF16" s="40"/>
      <c r="AH16" s="22" t="s">
        <v>58</v>
      </c>
      <c r="AI16" s="14"/>
      <c r="AJ16" s="17">
        <v>30</v>
      </c>
      <c r="AK16" s="18">
        <v>20.8</v>
      </c>
      <c r="AL16" s="33"/>
    </row>
    <row r="17" spans="1:38" x14ac:dyDescent="0.25">
      <c r="A17" s="71"/>
      <c r="B17" s="71"/>
      <c r="C17" s="41" t="str">
        <f t="shared" si="12"/>
        <v/>
      </c>
      <c r="D17" s="71"/>
      <c r="E17" s="71"/>
      <c r="F17" s="71"/>
      <c r="G17" s="71"/>
      <c r="H17" s="71"/>
      <c r="I17" s="71"/>
      <c r="J17" s="71"/>
      <c r="K17" s="71"/>
      <c r="L17" s="71"/>
      <c r="M17" s="71"/>
      <c r="N17" s="41" t="str">
        <f t="shared" si="19"/>
        <v/>
      </c>
      <c r="O17" s="41" t="str">
        <f t="shared" si="20"/>
        <v/>
      </c>
      <c r="P17" s="41" t="str">
        <f t="shared" si="15"/>
        <v/>
      </c>
      <c r="Q17" s="41" t="str">
        <f t="shared" si="16"/>
        <v/>
      </c>
      <c r="R17" s="41" t="str">
        <f t="shared" si="0"/>
        <v/>
      </c>
      <c r="S17" s="41" t="str">
        <f t="shared" si="17"/>
        <v/>
      </c>
      <c r="T17" s="41" t="str">
        <f t="shared" si="18"/>
        <v/>
      </c>
      <c r="U17" s="41" t="str">
        <f t="shared" si="1"/>
        <v/>
      </c>
      <c r="V17" s="41" t="str">
        <f t="shared" si="2"/>
        <v/>
      </c>
      <c r="W17" s="41" t="str">
        <f t="shared" si="3"/>
        <v/>
      </c>
      <c r="X17" s="41" t="str">
        <f t="shared" si="4"/>
        <v/>
      </c>
      <c r="Y17" s="41" t="str">
        <f t="shared" si="5"/>
        <v/>
      </c>
      <c r="Z17" s="41" t="str">
        <f t="shared" si="6"/>
        <v/>
      </c>
      <c r="AA17" s="41" t="str">
        <f t="shared" si="7"/>
        <v/>
      </c>
      <c r="AB17" s="41" t="str">
        <f t="shared" si="8"/>
        <v/>
      </c>
      <c r="AC17" s="41" t="str">
        <f t="shared" si="9"/>
        <v/>
      </c>
      <c r="AD17" s="41" t="str">
        <f t="shared" si="10"/>
        <v/>
      </c>
      <c r="AE17" s="41" t="str">
        <f t="shared" si="11"/>
        <v/>
      </c>
      <c r="AF17" s="40"/>
      <c r="AH17" s="23"/>
      <c r="AI17" s="24"/>
      <c r="AJ17" s="24"/>
      <c r="AK17" s="24"/>
      <c r="AL17" s="34"/>
    </row>
    <row r="18" spans="1:38" x14ac:dyDescent="0.25">
      <c r="A18" s="71"/>
      <c r="B18" s="71"/>
      <c r="C18" s="41" t="str">
        <f t="shared" si="12"/>
        <v/>
      </c>
      <c r="D18" s="71"/>
      <c r="E18" s="71"/>
      <c r="F18" s="71"/>
      <c r="G18" s="71"/>
      <c r="H18" s="71"/>
      <c r="I18" s="71"/>
      <c r="J18" s="71"/>
      <c r="K18" s="71"/>
      <c r="L18" s="71"/>
      <c r="M18" s="71"/>
      <c r="N18" s="41" t="str">
        <f t="shared" si="19"/>
        <v/>
      </c>
      <c r="O18" s="41" t="str">
        <f t="shared" si="20"/>
        <v/>
      </c>
      <c r="P18" s="41" t="str">
        <f t="shared" si="15"/>
        <v/>
      </c>
      <c r="Q18" s="41" t="str">
        <f t="shared" si="16"/>
        <v/>
      </c>
      <c r="R18" s="41" t="str">
        <f t="shared" si="0"/>
        <v/>
      </c>
      <c r="S18" s="41" t="str">
        <f t="shared" si="17"/>
        <v/>
      </c>
      <c r="T18" s="41" t="str">
        <f t="shared" si="18"/>
        <v/>
      </c>
      <c r="U18" s="41" t="str">
        <f t="shared" si="1"/>
        <v/>
      </c>
      <c r="V18" s="41" t="str">
        <f t="shared" si="2"/>
        <v/>
      </c>
      <c r="W18" s="41" t="str">
        <f t="shared" si="3"/>
        <v/>
      </c>
      <c r="X18" s="41" t="str">
        <f t="shared" si="4"/>
        <v/>
      </c>
      <c r="Y18" s="41" t="str">
        <f t="shared" si="5"/>
        <v/>
      </c>
      <c r="Z18" s="41" t="str">
        <f t="shared" si="6"/>
        <v/>
      </c>
      <c r="AA18" s="41" t="str">
        <f t="shared" si="7"/>
        <v/>
      </c>
      <c r="AB18" s="41" t="str">
        <f t="shared" si="8"/>
        <v/>
      </c>
      <c r="AC18" s="41" t="str">
        <f t="shared" si="9"/>
        <v/>
      </c>
      <c r="AD18" s="41" t="str">
        <f t="shared" si="10"/>
        <v/>
      </c>
      <c r="AE18" s="41" t="str">
        <f t="shared" si="11"/>
        <v/>
      </c>
      <c r="AF18" s="40"/>
      <c r="AH18" s="23"/>
      <c r="AI18" s="24"/>
      <c r="AJ18" s="24"/>
      <c r="AK18" s="24"/>
      <c r="AL18" s="34"/>
    </row>
    <row r="19" spans="1:38" ht="15.75" thickBot="1" x14ac:dyDescent="0.3">
      <c r="A19" s="71"/>
      <c r="B19" s="71"/>
      <c r="C19" s="41" t="str">
        <f t="shared" si="12"/>
        <v/>
      </c>
      <c r="D19" s="71"/>
      <c r="E19" s="71"/>
      <c r="F19" s="71"/>
      <c r="G19" s="71"/>
      <c r="H19" s="71"/>
      <c r="I19" s="71"/>
      <c r="J19" s="71"/>
      <c r="K19" s="71"/>
      <c r="L19" s="71"/>
      <c r="M19" s="71"/>
      <c r="N19" s="41" t="str">
        <f t="shared" si="19"/>
        <v/>
      </c>
      <c r="O19" s="41" t="str">
        <f t="shared" si="20"/>
        <v/>
      </c>
      <c r="P19" s="41" t="str">
        <f t="shared" si="15"/>
        <v/>
      </c>
      <c r="Q19" s="41" t="str">
        <f t="shared" si="16"/>
        <v/>
      </c>
      <c r="R19" s="41" t="str">
        <f t="shared" si="0"/>
        <v/>
      </c>
      <c r="S19" s="41" t="str">
        <f t="shared" si="17"/>
        <v/>
      </c>
      <c r="T19" s="41" t="str">
        <f t="shared" si="18"/>
        <v/>
      </c>
      <c r="U19" s="41" t="str">
        <f t="shared" si="1"/>
        <v/>
      </c>
      <c r="V19" s="41" t="str">
        <f t="shared" si="2"/>
        <v/>
      </c>
      <c r="W19" s="41" t="str">
        <f t="shared" si="3"/>
        <v/>
      </c>
      <c r="X19" s="41" t="str">
        <f t="shared" si="4"/>
        <v/>
      </c>
      <c r="Y19" s="41" t="str">
        <f t="shared" si="5"/>
        <v/>
      </c>
      <c r="Z19" s="41" t="str">
        <f t="shared" si="6"/>
        <v/>
      </c>
      <c r="AA19" s="41" t="str">
        <f t="shared" si="7"/>
        <v/>
      </c>
      <c r="AB19" s="41" t="str">
        <f t="shared" si="8"/>
        <v/>
      </c>
      <c r="AC19" s="41" t="str">
        <f t="shared" si="9"/>
        <v/>
      </c>
      <c r="AD19" s="41" t="str">
        <f t="shared" si="10"/>
        <v/>
      </c>
      <c r="AE19" s="41" t="str">
        <f t="shared" si="11"/>
        <v/>
      </c>
      <c r="AF19" s="40"/>
      <c r="AH19" s="22" t="s">
        <v>60</v>
      </c>
      <c r="AI19" s="14"/>
      <c r="AJ19" s="14"/>
      <c r="AK19" s="14"/>
      <c r="AL19" s="33"/>
    </row>
    <row r="20" spans="1:38" ht="15.75" thickBot="1" x14ac:dyDescent="0.3">
      <c r="A20" s="71"/>
      <c r="B20" s="71"/>
      <c r="C20" s="41" t="str">
        <f t="shared" si="12"/>
        <v/>
      </c>
      <c r="D20" s="71"/>
      <c r="E20" s="71"/>
      <c r="F20" s="71"/>
      <c r="G20" s="71"/>
      <c r="H20" s="71"/>
      <c r="I20" s="71"/>
      <c r="J20" s="71"/>
      <c r="K20" s="71"/>
      <c r="L20" s="71"/>
      <c r="M20" s="71"/>
      <c r="N20" s="41" t="str">
        <f t="shared" si="19"/>
        <v/>
      </c>
      <c r="O20" s="41" t="str">
        <f t="shared" si="20"/>
        <v/>
      </c>
      <c r="P20" s="41" t="str">
        <f t="shared" si="15"/>
        <v/>
      </c>
      <c r="Q20" s="41" t="str">
        <f t="shared" si="16"/>
        <v/>
      </c>
      <c r="R20" s="41" t="str">
        <f t="shared" si="0"/>
        <v/>
      </c>
      <c r="S20" s="41" t="str">
        <f t="shared" si="17"/>
        <v/>
      </c>
      <c r="T20" s="41" t="str">
        <f t="shared" si="18"/>
        <v/>
      </c>
      <c r="U20" s="41" t="str">
        <f t="shared" si="1"/>
        <v/>
      </c>
      <c r="V20" s="41" t="str">
        <f t="shared" si="2"/>
        <v/>
      </c>
      <c r="W20" s="41" t="str">
        <f t="shared" si="3"/>
        <v/>
      </c>
      <c r="X20" s="41" t="str">
        <f t="shared" si="4"/>
        <v/>
      </c>
      <c r="Y20" s="41" t="str">
        <f t="shared" si="5"/>
        <v/>
      </c>
      <c r="Z20" s="41" t="str">
        <f t="shared" si="6"/>
        <v/>
      </c>
      <c r="AA20" s="41" t="str">
        <f t="shared" si="7"/>
        <v/>
      </c>
      <c r="AB20" s="41" t="str">
        <f t="shared" si="8"/>
        <v/>
      </c>
      <c r="AC20" s="41" t="str">
        <f t="shared" si="9"/>
        <v/>
      </c>
      <c r="AD20" s="41" t="str">
        <f t="shared" si="10"/>
        <v/>
      </c>
      <c r="AE20" s="41" t="str">
        <f t="shared" si="11"/>
        <v/>
      </c>
      <c r="AF20" s="40"/>
      <c r="AH20" s="22" t="s">
        <v>61</v>
      </c>
      <c r="AI20" s="14"/>
      <c r="AJ20" s="14"/>
      <c r="AK20" s="14"/>
      <c r="AL20" s="33"/>
    </row>
    <row r="21" spans="1:38" x14ac:dyDescent="0.25">
      <c r="A21" s="71"/>
      <c r="B21" s="71"/>
      <c r="C21" s="41" t="str">
        <f t="shared" si="12"/>
        <v/>
      </c>
      <c r="D21" s="71"/>
      <c r="E21" s="71"/>
      <c r="F21" s="71"/>
      <c r="G21" s="71"/>
      <c r="H21" s="71"/>
      <c r="I21" s="71"/>
      <c r="J21" s="71"/>
      <c r="K21" s="71"/>
      <c r="L21" s="71"/>
      <c r="M21" s="71"/>
      <c r="N21" s="41" t="str">
        <f t="shared" si="19"/>
        <v/>
      </c>
      <c r="O21" s="41" t="str">
        <f t="shared" si="20"/>
        <v/>
      </c>
      <c r="P21" s="41" t="str">
        <f t="shared" si="15"/>
        <v/>
      </c>
      <c r="Q21" s="41" t="str">
        <f t="shared" si="16"/>
        <v/>
      </c>
      <c r="R21" s="41" t="str">
        <f t="shared" si="0"/>
        <v/>
      </c>
      <c r="S21" s="41" t="str">
        <f t="shared" si="17"/>
        <v/>
      </c>
      <c r="T21" s="41" t="str">
        <f t="shared" si="18"/>
        <v/>
      </c>
      <c r="U21" s="41" t="str">
        <f t="shared" si="1"/>
        <v/>
      </c>
      <c r="V21" s="41" t="str">
        <f t="shared" si="2"/>
        <v/>
      </c>
      <c r="W21" s="41" t="str">
        <f t="shared" si="3"/>
        <v/>
      </c>
      <c r="X21" s="41" t="str">
        <f t="shared" si="4"/>
        <v/>
      </c>
      <c r="Y21" s="41" t="str">
        <f t="shared" si="5"/>
        <v/>
      </c>
      <c r="Z21" s="41" t="str">
        <f t="shared" si="6"/>
        <v/>
      </c>
      <c r="AA21" s="41" t="str">
        <f t="shared" si="7"/>
        <v/>
      </c>
      <c r="AB21" s="41" t="str">
        <f t="shared" si="8"/>
        <v/>
      </c>
      <c r="AC21" s="41" t="str">
        <f t="shared" si="9"/>
        <v/>
      </c>
      <c r="AD21" s="41" t="str">
        <f t="shared" si="10"/>
        <v/>
      </c>
      <c r="AE21" s="41" t="str">
        <f t="shared" si="11"/>
        <v/>
      </c>
      <c r="AF21" s="40"/>
      <c r="AH21" s="23" t="s">
        <v>62</v>
      </c>
      <c r="AI21" s="24"/>
      <c r="AJ21" s="28">
        <v>0.25</v>
      </c>
      <c r="AK21" s="29">
        <v>0.68</v>
      </c>
      <c r="AL21" s="34"/>
    </row>
    <row r="22" spans="1:38" x14ac:dyDescent="0.25">
      <c r="A22" s="71"/>
      <c r="B22" s="71"/>
      <c r="C22" s="41" t="str">
        <f t="shared" si="12"/>
        <v/>
      </c>
      <c r="D22" s="71"/>
      <c r="E22" s="71"/>
      <c r="F22" s="71"/>
      <c r="G22" s="71"/>
      <c r="H22" s="71"/>
      <c r="I22" s="71"/>
      <c r="J22" s="71"/>
      <c r="K22" s="71"/>
      <c r="L22" s="71"/>
      <c r="M22" s="71"/>
      <c r="N22" s="41" t="str">
        <f t="shared" si="19"/>
        <v/>
      </c>
      <c r="O22" s="41" t="str">
        <f t="shared" si="20"/>
        <v/>
      </c>
      <c r="P22" s="41" t="str">
        <f t="shared" si="15"/>
        <v/>
      </c>
      <c r="Q22" s="41" t="str">
        <f t="shared" si="16"/>
        <v/>
      </c>
      <c r="R22" s="41" t="str">
        <f t="shared" si="0"/>
        <v/>
      </c>
      <c r="S22" s="41" t="str">
        <f t="shared" si="17"/>
        <v/>
      </c>
      <c r="T22" s="41" t="str">
        <f t="shared" si="18"/>
        <v/>
      </c>
      <c r="U22" s="41" t="str">
        <f t="shared" si="1"/>
        <v/>
      </c>
      <c r="V22" s="41" t="str">
        <f t="shared" si="2"/>
        <v/>
      </c>
      <c r="W22" s="41" t="str">
        <f t="shared" si="3"/>
        <v/>
      </c>
      <c r="X22" s="41" t="str">
        <f t="shared" si="4"/>
        <v/>
      </c>
      <c r="Y22" s="41" t="str">
        <f t="shared" si="5"/>
        <v/>
      </c>
      <c r="Z22" s="41" t="str">
        <f t="shared" si="6"/>
        <v/>
      </c>
      <c r="AA22" s="41" t="str">
        <f t="shared" si="7"/>
        <v/>
      </c>
      <c r="AB22" s="41" t="str">
        <f t="shared" si="8"/>
        <v/>
      </c>
      <c r="AC22" s="41" t="str">
        <f t="shared" si="9"/>
        <v/>
      </c>
      <c r="AD22" s="41" t="str">
        <f t="shared" si="10"/>
        <v/>
      </c>
      <c r="AE22" s="41" t="str">
        <f t="shared" si="11"/>
        <v/>
      </c>
      <c r="AF22" s="40"/>
      <c r="AH22" s="23" t="s">
        <v>63</v>
      </c>
      <c r="AI22" s="24"/>
      <c r="AJ22" s="28">
        <v>0.33</v>
      </c>
      <c r="AK22" s="30">
        <v>0.7</v>
      </c>
      <c r="AL22" s="34"/>
    </row>
    <row r="23" spans="1:38" x14ac:dyDescent="0.25">
      <c r="A23" s="71"/>
      <c r="B23" s="71"/>
      <c r="C23" s="41" t="str">
        <f t="shared" si="12"/>
        <v/>
      </c>
      <c r="D23" s="71"/>
      <c r="E23" s="71"/>
      <c r="F23" s="71"/>
      <c r="G23" s="71"/>
      <c r="H23" s="71"/>
      <c r="I23" s="71"/>
      <c r="J23" s="71"/>
      <c r="K23" s="71"/>
      <c r="L23" s="71"/>
      <c r="M23" s="71"/>
      <c r="N23" s="41" t="str">
        <f t="shared" si="19"/>
        <v/>
      </c>
      <c r="O23" s="41" t="str">
        <f t="shared" si="20"/>
        <v/>
      </c>
      <c r="P23" s="41" t="str">
        <f t="shared" si="15"/>
        <v/>
      </c>
      <c r="Q23" s="41" t="str">
        <f t="shared" si="16"/>
        <v/>
      </c>
      <c r="R23" s="41" t="str">
        <f t="shared" si="0"/>
        <v/>
      </c>
      <c r="S23" s="41" t="str">
        <f t="shared" si="17"/>
        <v/>
      </c>
      <c r="T23" s="41" t="str">
        <f t="shared" si="18"/>
        <v/>
      </c>
      <c r="U23" s="41" t="str">
        <f t="shared" si="1"/>
        <v/>
      </c>
      <c r="V23" s="41" t="str">
        <f t="shared" si="2"/>
        <v/>
      </c>
      <c r="W23" s="41" t="str">
        <f t="shared" si="3"/>
        <v/>
      </c>
      <c r="X23" s="41" t="str">
        <f t="shared" si="4"/>
        <v/>
      </c>
      <c r="Y23" s="41" t="str">
        <f t="shared" si="5"/>
        <v/>
      </c>
      <c r="Z23" s="41" t="str">
        <f t="shared" si="6"/>
        <v/>
      </c>
      <c r="AA23" s="41" t="str">
        <f t="shared" si="7"/>
        <v/>
      </c>
      <c r="AB23" s="41" t="str">
        <f t="shared" si="8"/>
        <v/>
      </c>
      <c r="AC23" s="41" t="str">
        <f t="shared" si="9"/>
        <v/>
      </c>
      <c r="AD23" s="41" t="str">
        <f t="shared" si="10"/>
        <v/>
      </c>
      <c r="AE23" s="41" t="str">
        <f t="shared" si="11"/>
        <v/>
      </c>
      <c r="AF23" s="40"/>
      <c r="AH23" s="23" t="s">
        <v>64</v>
      </c>
      <c r="AI23" s="24"/>
      <c r="AJ23" s="28">
        <v>0.5</v>
      </c>
      <c r="AK23" s="30">
        <v>0.75</v>
      </c>
      <c r="AL23" s="34"/>
    </row>
    <row r="24" spans="1:38" x14ac:dyDescent="0.25">
      <c r="A24" s="71"/>
      <c r="B24" s="71"/>
      <c r="C24" s="41" t="str">
        <f t="shared" si="12"/>
        <v/>
      </c>
      <c r="D24" s="71"/>
      <c r="E24" s="71"/>
      <c r="F24" s="71"/>
      <c r="G24" s="71"/>
      <c r="H24" s="71"/>
      <c r="I24" s="71"/>
      <c r="J24" s="71"/>
      <c r="K24" s="71"/>
      <c r="L24" s="71"/>
      <c r="M24" s="71"/>
      <c r="N24" s="41" t="str">
        <f t="shared" si="19"/>
        <v/>
      </c>
      <c r="O24" s="41" t="str">
        <f t="shared" si="20"/>
        <v/>
      </c>
      <c r="P24" s="41" t="str">
        <f t="shared" si="15"/>
        <v/>
      </c>
      <c r="Q24" s="41" t="str">
        <f t="shared" si="16"/>
        <v/>
      </c>
      <c r="R24" s="41" t="str">
        <f t="shared" si="0"/>
        <v/>
      </c>
      <c r="S24" s="41" t="str">
        <f t="shared" si="17"/>
        <v/>
      </c>
      <c r="T24" s="41" t="str">
        <f t="shared" si="18"/>
        <v/>
      </c>
      <c r="U24" s="41" t="str">
        <f t="shared" si="1"/>
        <v/>
      </c>
      <c r="V24" s="41" t="str">
        <f t="shared" si="2"/>
        <v/>
      </c>
      <c r="W24" s="41" t="str">
        <f t="shared" si="3"/>
        <v/>
      </c>
      <c r="X24" s="41" t="str">
        <f t="shared" si="4"/>
        <v/>
      </c>
      <c r="Y24" s="41" t="str">
        <f t="shared" si="5"/>
        <v/>
      </c>
      <c r="Z24" s="41" t="str">
        <f t="shared" si="6"/>
        <v/>
      </c>
      <c r="AA24" s="41" t="str">
        <f t="shared" si="7"/>
        <v/>
      </c>
      <c r="AB24" s="41" t="str">
        <f t="shared" si="8"/>
        <v/>
      </c>
      <c r="AC24" s="41" t="str">
        <f t="shared" si="9"/>
        <v/>
      </c>
      <c r="AD24" s="41" t="str">
        <f t="shared" si="10"/>
        <v/>
      </c>
      <c r="AE24" s="41" t="str">
        <f t="shared" si="11"/>
        <v/>
      </c>
      <c r="AF24" s="40"/>
      <c r="AH24" s="23" t="s">
        <v>65</v>
      </c>
      <c r="AI24" s="24"/>
      <c r="AJ24" s="28">
        <v>0.67</v>
      </c>
      <c r="AK24" s="30">
        <v>0.79</v>
      </c>
      <c r="AL24" s="34"/>
    </row>
    <row r="25" spans="1:38" x14ac:dyDescent="0.25">
      <c r="A25" s="71"/>
      <c r="B25" s="71"/>
      <c r="C25" s="41" t="str">
        <f t="shared" si="12"/>
        <v/>
      </c>
      <c r="D25" s="71"/>
      <c r="E25" s="71"/>
      <c r="F25" s="71"/>
      <c r="G25" s="71"/>
      <c r="H25" s="71"/>
      <c r="I25" s="71"/>
      <c r="J25" s="71"/>
      <c r="K25" s="71"/>
      <c r="L25" s="71"/>
      <c r="M25" s="71"/>
      <c r="N25" s="41" t="str">
        <f t="shared" si="19"/>
        <v/>
      </c>
      <c r="O25" s="41" t="str">
        <f t="shared" si="20"/>
        <v/>
      </c>
      <c r="P25" s="41" t="str">
        <f t="shared" si="15"/>
        <v/>
      </c>
      <c r="Q25" s="41" t="str">
        <f t="shared" si="16"/>
        <v/>
      </c>
      <c r="R25" s="41" t="str">
        <f t="shared" si="0"/>
        <v/>
      </c>
      <c r="S25" s="41" t="str">
        <f t="shared" si="17"/>
        <v/>
      </c>
      <c r="T25" s="41" t="str">
        <f t="shared" si="18"/>
        <v/>
      </c>
      <c r="U25" s="41" t="str">
        <f t="shared" si="1"/>
        <v/>
      </c>
      <c r="V25" s="41" t="str">
        <f t="shared" si="2"/>
        <v/>
      </c>
      <c r="W25" s="41" t="str">
        <f t="shared" si="3"/>
        <v/>
      </c>
      <c r="X25" s="41" t="str">
        <f t="shared" si="4"/>
        <v/>
      </c>
      <c r="Y25" s="41" t="str">
        <f t="shared" si="5"/>
        <v/>
      </c>
      <c r="Z25" s="41" t="str">
        <f t="shared" si="6"/>
        <v/>
      </c>
      <c r="AA25" s="41" t="str">
        <f t="shared" si="7"/>
        <v/>
      </c>
      <c r="AB25" s="41" t="str">
        <f t="shared" si="8"/>
        <v/>
      </c>
      <c r="AC25" s="41" t="str">
        <f t="shared" si="9"/>
        <v/>
      </c>
      <c r="AD25" s="41" t="str">
        <f t="shared" si="10"/>
        <v/>
      </c>
      <c r="AE25" s="41" t="str">
        <f t="shared" si="11"/>
        <v/>
      </c>
      <c r="AF25" s="40"/>
      <c r="AH25" s="23" t="s">
        <v>66</v>
      </c>
      <c r="AI25" s="24"/>
      <c r="AJ25" s="28">
        <v>0.8</v>
      </c>
      <c r="AK25" s="30">
        <v>0.82</v>
      </c>
      <c r="AL25" s="34"/>
    </row>
    <row r="26" spans="1:38" x14ac:dyDescent="0.25">
      <c r="A26" s="71"/>
      <c r="B26" s="71"/>
      <c r="C26" s="41" t="str">
        <f t="shared" si="12"/>
        <v/>
      </c>
      <c r="D26" s="71"/>
      <c r="E26" s="71"/>
      <c r="F26" s="71"/>
      <c r="G26" s="71"/>
      <c r="H26" s="71"/>
      <c r="I26" s="71"/>
      <c r="J26" s="71"/>
      <c r="K26" s="71"/>
      <c r="L26" s="71"/>
      <c r="M26" s="71"/>
      <c r="N26" s="41" t="str">
        <f t="shared" si="19"/>
        <v/>
      </c>
      <c r="O26" s="41" t="str">
        <f t="shared" si="20"/>
        <v/>
      </c>
      <c r="P26" s="41" t="str">
        <f t="shared" si="15"/>
        <v/>
      </c>
      <c r="Q26" s="41" t="str">
        <f t="shared" si="16"/>
        <v/>
      </c>
      <c r="R26" s="41" t="str">
        <f t="shared" si="0"/>
        <v/>
      </c>
      <c r="S26" s="41" t="str">
        <f t="shared" si="17"/>
        <v/>
      </c>
      <c r="T26" s="41" t="str">
        <f t="shared" si="18"/>
        <v/>
      </c>
      <c r="U26" s="41" t="str">
        <f t="shared" si="1"/>
        <v/>
      </c>
      <c r="V26" s="41" t="str">
        <f t="shared" si="2"/>
        <v/>
      </c>
      <c r="W26" s="41" t="str">
        <f t="shared" si="3"/>
        <v/>
      </c>
      <c r="X26" s="41" t="str">
        <f t="shared" si="4"/>
        <v/>
      </c>
      <c r="Y26" s="41" t="str">
        <f t="shared" si="5"/>
        <v/>
      </c>
      <c r="Z26" s="41" t="str">
        <f t="shared" si="6"/>
        <v/>
      </c>
      <c r="AA26" s="41" t="str">
        <f t="shared" si="7"/>
        <v/>
      </c>
      <c r="AB26" s="41" t="str">
        <f t="shared" si="8"/>
        <v/>
      </c>
      <c r="AC26" s="41" t="str">
        <f t="shared" si="9"/>
        <v/>
      </c>
      <c r="AD26" s="41" t="str">
        <f t="shared" si="10"/>
        <v/>
      </c>
      <c r="AE26" s="41" t="str">
        <f t="shared" si="11"/>
        <v/>
      </c>
      <c r="AF26" s="40"/>
      <c r="AH26" s="23" t="s">
        <v>67</v>
      </c>
      <c r="AI26" s="24"/>
      <c r="AJ26" s="28">
        <v>1</v>
      </c>
      <c r="AK26" s="30">
        <v>0.85</v>
      </c>
      <c r="AL26" s="34"/>
    </row>
    <row r="27" spans="1:38" x14ac:dyDescent="0.25">
      <c r="A27" s="71"/>
      <c r="B27" s="71"/>
      <c r="C27" s="41" t="str">
        <f t="shared" si="12"/>
        <v/>
      </c>
      <c r="D27" s="71"/>
      <c r="E27" s="71"/>
      <c r="F27" s="71"/>
      <c r="G27" s="71"/>
      <c r="H27" s="71"/>
      <c r="I27" s="71"/>
      <c r="J27" s="71"/>
      <c r="K27" s="71"/>
      <c r="L27" s="71"/>
      <c r="M27" s="71"/>
      <c r="N27" s="41" t="str">
        <f t="shared" si="19"/>
        <v/>
      </c>
      <c r="O27" s="41" t="str">
        <f t="shared" si="20"/>
        <v/>
      </c>
      <c r="P27" s="41" t="str">
        <f t="shared" si="15"/>
        <v/>
      </c>
      <c r="Q27" s="41" t="str">
        <f t="shared" si="16"/>
        <v/>
      </c>
      <c r="R27" s="41" t="str">
        <f t="shared" si="0"/>
        <v/>
      </c>
      <c r="S27" s="41" t="str">
        <f t="shared" si="17"/>
        <v/>
      </c>
      <c r="T27" s="41" t="str">
        <f t="shared" si="18"/>
        <v/>
      </c>
      <c r="U27" s="41" t="str">
        <f t="shared" si="1"/>
        <v/>
      </c>
      <c r="V27" s="41" t="str">
        <f t="shared" si="2"/>
        <v/>
      </c>
      <c r="W27" s="41" t="str">
        <f t="shared" si="3"/>
        <v/>
      </c>
      <c r="X27" s="41" t="str">
        <f t="shared" si="4"/>
        <v/>
      </c>
      <c r="Y27" s="41" t="str">
        <f t="shared" si="5"/>
        <v/>
      </c>
      <c r="Z27" s="41" t="str">
        <f t="shared" si="6"/>
        <v/>
      </c>
      <c r="AA27" s="41" t="str">
        <f t="shared" si="7"/>
        <v/>
      </c>
      <c r="AB27" s="41" t="str">
        <f t="shared" si="8"/>
        <v/>
      </c>
      <c r="AC27" s="41" t="str">
        <f t="shared" si="9"/>
        <v/>
      </c>
      <c r="AD27" s="41" t="str">
        <f t="shared" si="10"/>
        <v/>
      </c>
      <c r="AE27" s="41" t="str">
        <f t="shared" si="11"/>
        <v/>
      </c>
      <c r="AF27" s="40"/>
      <c r="AH27" s="23" t="s">
        <v>68</v>
      </c>
      <c r="AI27" s="24"/>
      <c r="AJ27" s="28">
        <v>2.5</v>
      </c>
      <c r="AK27" s="30">
        <v>0.76</v>
      </c>
      <c r="AL27" s="34"/>
    </row>
    <row r="28" spans="1:38" x14ac:dyDescent="0.25">
      <c r="A28" s="71"/>
      <c r="B28" s="71"/>
      <c r="C28" s="41" t="str">
        <f t="shared" si="12"/>
        <v/>
      </c>
      <c r="D28" s="71"/>
      <c r="E28" s="71"/>
      <c r="F28" s="71"/>
      <c r="G28" s="71"/>
      <c r="H28" s="71"/>
      <c r="I28" s="71"/>
      <c r="J28" s="71"/>
      <c r="K28" s="71"/>
      <c r="L28" s="71"/>
      <c r="M28" s="71"/>
      <c r="N28" s="41" t="str">
        <f t="shared" si="19"/>
        <v/>
      </c>
      <c r="O28" s="41" t="str">
        <f t="shared" si="20"/>
        <v/>
      </c>
      <c r="P28" s="41" t="str">
        <f t="shared" si="15"/>
        <v/>
      </c>
      <c r="Q28" s="41" t="str">
        <f t="shared" si="16"/>
        <v/>
      </c>
      <c r="R28" s="41" t="str">
        <f t="shared" si="0"/>
        <v/>
      </c>
      <c r="S28" s="41" t="str">
        <f t="shared" si="17"/>
        <v/>
      </c>
      <c r="T28" s="41" t="str">
        <f t="shared" si="18"/>
        <v/>
      </c>
      <c r="U28" s="41" t="str">
        <f t="shared" si="1"/>
        <v/>
      </c>
      <c r="V28" s="41" t="str">
        <f t="shared" si="2"/>
        <v/>
      </c>
      <c r="W28" s="41" t="str">
        <f t="shared" si="3"/>
        <v/>
      </c>
      <c r="X28" s="41" t="str">
        <f t="shared" si="4"/>
        <v/>
      </c>
      <c r="Y28" s="41" t="str">
        <f t="shared" si="5"/>
        <v/>
      </c>
      <c r="Z28" s="41" t="str">
        <f t="shared" si="6"/>
        <v/>
      </c>
      <c r="AA28" s="41" t="str">
        <f t="shared" si="7"/>
        <v/>
      </c>
      <c r="AB28" s="41" t="str">
        <f t="shared" si="8"/>
        <v/>
      </c>
      <c r="AC28" s="41" t="str">
        <f t="shared" si="9"/>
        <v/>
      </c>
      <c r="AD28" s="41" t="str">
        <f t="shared" si="10"/>
        <v/>
      </c>
      <c r="AE28" s="41" t="str">
        <f t="shared" si="11"/>
        <v/>
      </c>
      <c r="AF28" s="40"/>
      <c r="AH28" s="23" t="s">
        <v>69</v>
      </c>
      <c r="AI28" s="24"/>
      <c r="AJ28" s="28">
        <v>3.3</v>
      </c>
      <c r="AK28" s="30">
        <v>0.78</v>
      </c>
      <c r="AL28" s="34"/>
    </row>
    <row r="29" spans="1:38" x14ac:dyDescent="0.25">
      <c r="A29" s="71"/>
      <c r="B29" s="71"/>
      <c r="C29" s="41" t="str">
        <f t="shared" si="12"/>
        <v/>
      </c>
      <c r="D29" s="71"/>
      <c r="E29" s="71"/>
      <c r="F29" s="71"/>
      <c r="G29" s="71"/>
      <c r="H29" s="71"/>
      <c r="I29" s="71"/>
      <c r="J29" s="71"/>
      <c r="K29" s="71"/>
      <c r="L29" s="71"/>
      <c r="M29" s="71"/>
      <c r="N29" s="41" t="str">
        <f t="shared" si="19"/>
        <v/>
      </c>
      <c r="O29" s="41" t="str">
        <f t="shared" si="20"/>
        <v/>
      </c>
      <c r="P29" s="41" t="str">
        <f t="shared" si="15"/>
        <v/>
      </c>
      <c r="Q29" s="41" t="str">
        <f t="shared" si="16"/>
        <v/>
      </c>
      <c r="R29" s="41" t="str">
        <f t="shared" si="0"/>
        <v/>
      </c>
      <c r="S29" s="41" t="str">
        <f t="shared" si="17"/>
        <v/>
      </c>
      <c r="T29" s="41" t="str">
        <f t="shared" si="18"/>
        <v/>
      </c>
      <c r="U29" s="41" t="str">
        <f t="shared" si="1"/>
        <v/>
      </c>
      <c r="V29" s="41" t="str">
        <f t="shared" si="2"/>
        <v/>
      </c>
      <c r="W29" s="41" t="str">
        <f t="shared" si="3"/>
        <v/>
      </c>
      <c r="X29" s="41" t="str">
        <f t="shared" si="4"/>
        <v/>
      </c>
      <c r="Y29" s="41" t="str">
        <f t="shared" si="5"/>
        <v/>
      </c>
      <c r="Z29" s="41" t="str">
        <f t="shared" si="6"/>
        <v/>
      </c>
      <c r="AA29" s="41" t="str">
        <f t="shared" si="7"/>
        <v/>
      </c>
      <c r="AB29" s="41" t="str">
        <f t="shared" si="8"/>
        <v/>
      </c>
      <c r="AC29" s="41" t="str">
        <f t="shared" si="9"/>
        <v/>
      </c>
      <c r="AD29" s="41" t="str">
        <f t="shared" si="10"/>
        <v/>
      </c>
      <c r="AE29" s="41" t="str">
        <f t="shared" si="11"/>
        <v/>
      </c>
      <c r="AF29" s="40"/>
      <c r="AH29" s="23" t="s">
        <v>70</v>
      </c>
      <c r="AI29" s="24"/>
      <c r="AJ29" s="28">
        <v>5</v>
      </c>
      <c r="AK29" s="30">
        <v>0.83</v>
      </c>
      <c r="AL29" s="34"/>
    </row>
    <row r="30" spans="1:38" x14ac:dyDescent="0.25">
      <c r="A30" s="71"/>
      <c r="B30" s="71"/>
      <c r="C30" s="41" t="str">
        <f t="shared" si="12"/>
        <v/>
      </c>
      <c r="D30" s="71"/>
      <c r="E30" s="71"/>
      <c r="F30" s="71"/>
      <c r="G30" s="71"/>
      <c r="H30" s="71"/>
      <c r="I30" s="71"/>
      <c r="J30" s="71"/>
      <c r="K30" s="71"/>
      <c r="L30" s="71"/>
      <c r="M30" s="71"/>
      <c r="N30" s="41" t="str">
        <f t="shared" si="19"/>
        <v/>
      </c>
      <c r="O30" s="41" t="str">
        <f t="shared" si="20"/>
        <v/>
      </c>
      <c r="P30" s="41" t="str">
        <f t="shared" si="15"/>
        <v/>
      </c>
      <c r="Q30" s="41" t="str">
        <f t="shared" si="16"/>
        <v/>
      </c>
      <c r="R30" s="41" t="str">
        <f t="shared" si="0"/>
        <v/>
      </c>
      <c r="S30" s="41" t="str">
        <f t="shared" si="17"/>
        <v/>
      </c>
      <c r="T30" s="41" t="str">
        <f t="shared" si="18"/>
        <v/>
      </c>
      <c r="U30" s="41" t="str">
        <f t="shared" si="1"/>
        <v/>
      </c>
      <c r="V30" s="41" t="str">
        <f t="shared" si="2"/>
        <v/>
      </c>
      <c r="W30" s="41" t="str">
        <f t="shared" si="3"/>
        <v/>
      </c>
      <c r="X30" s="41" t="str">
        <f t="shared" si="4"/>
        <v/>
      </c>
      <c r="Y30" s="41" t="str">
        <f t="shared" si="5"/>
        <v/>
      </c>
      <c r="Z30" s="41" t="str">
        <f t="shared" si="6"/>
        <v/>
      </c>
      <c r="AA30" s="41" t="str">
        <f t="shared" si="7"/>
        <v/>
      </c>
      <c r="AB30" s="41" t="str">
        <f t="shared" si="8"/>
        <v/>
      </c>
      <c r="AC30" s="41" t="str">
        <f t="shared" si="9"/>
        <v/>
      </c>
      <c r="AD30" s="41" t="str">
        <f t="shared" si="10"/>
        <v/>
      </c>
      <c r="AE30" s="41" t="str">
        <f t="shared" si="11"/>
        <v/>
      </c>
      <c r="AF30" s="40"/>
      <c r="AH30" s="31" t="s">
        <v>71</v>
      </c>
      <c r="AI30" s="32"/>
      <c r="AJ30" s="28">
        <v>6.7</v>
      </c>
      <c r="AK30" s="30">
        <v>0.88</v>
      </c>
      <c r="AL30" s="34"/>
    </row>
    <row r="31" spans="1:38" x14ac:dyDescent="0.25">
      <c r="A31" s="71"/>
      <c r="B31" s="71"/>
      <c r="C31" s="41" t="str">
        <f t="shared" si="12"/>
        <v/>
      </c>
      <c r="D31" s="71"/>
      <c r="E31" s="71"/>
      <c r="F31" s="71"/>
      <c r="G31" s="71"/>
      <c r="H31" s="71"/>
      <c r="I31" s="71"/>
      <c r="J31" s="71"/>
      <c r="K31" s="71"/>
      <c r="L31" s="71"/>
      <c r="M31" s="71"/>
      <c r="N31" s="41" t="str">
        <f t="shared" si="19"/>
        <v/>
      </c>
      <c r="O31" s="41" t="str">
        <f t="shared" si="20"/>
        <v/>
      </c>
      <c r="P31" s="41" t="str">
        <f t="shared" si="15"/>
        <v/>
      </c>
      <c r="Q31" s="41" t="str">
        <f t="shared" si="16"/>
        <v/>
      </c>
      <c r="R31" s="41" t="str">
        <f t="shared" si="0"/>
        <v/>
      </c>
      <c r="S31" s="41" t="str">
        <f t="shared" si="17"/>
        <v/>
      </c>
      <c r="T31" s="41" t="str">
        <f t="shared" si="18"/>
        <v/>
      </c>
      <c r="U31" s="41" t="str">
        <f t="shared" si="1"/>
        <v/>
      </c>
      <c r="V31" s="41" t="str">
        <f t="shared" si="2"/>
        <v/>
      </c>
      <c r="W31" s="41" t="str">
        <f t="shared" si="3"/>
        <v/>
      </c>
      <c r="X31" s="41" t="str">
        <f t="shared" si="4"/>
        <v/>
      </c>
      <c r="Y31" s="41" t="str">
        <f t="shared" si="5"/>
        <v/>
      </c>
      <c r="Z31" s="41" t="str">
        <f t="shared" si="6"/>
        <v/>
      </c>
      <c r="AA31" s="41" t="str">
        <f t="shared" si="7"/>
        <v/>
      </c>
      <c r="AB31" s="41" t="str">
        <f t="shared" si="8"/>
        <v/>
      </c>
      <c r="AC31" s="41" t="str">
        <f t="shared" si="9"/>
        <v/>
      </c>
      <c r="AD31" s="41" t="str">
        <f t="shared" si="10"/>
        <v/>
      </c>
      <c r="AE31" s="41" t="str">
        <f t="shared" si="11"/>
        <v/>
      </c>
      <c r="AF31" s="40"/>
      <c r="AH31" s="23" t="s">
        <v>72</v>
      </c>
      <c r="AI31" s="24"/>
      <c r="AJ31" s="28">
        <v>8</v>
      </c>
      <c r="AK31" s="30">
        <v>0.91</v>
      </c>
      <c r="AL31" s="34"/>
    </row>
    <row r="32" spans="1:38" ht="15.75" thickBot="1" x14ac:dyDescent="0.3">
      <c r="A32" s="71"/>
      <c r="B32" s="71"/>
      <c r="C32" s="41" t="str">
        <f t="shared" si="12"/>
        <v/>
      </c>
      <c r="D32" s="71"/>
      <c r="E32" s="71"/>
      <c r="F32" s="71"/>
      <c r="G32" s="71"/>
      <c r="H32" s="71"/>
      <c r="I32" s="71"/>
      <c r="J32" s="71"/>
      <c r="K32" s="71"/>
      <c r="L32" s="71"/>
      <c r="M32" s="71"/>
      <c r="N32" s="41" t="str">
        <f t="shared" si="19"/>
        <v/>
      </c>
      <c r="O32" s="41" t="str">
        <f t="shared" si="20"/>
        <v/>
      </c>
      <c r="P32" s="41" t="str">
        <f t="shared" si="15"/>
        <v/>
      </c>
      <c r="Q32" s="41" t="str">
        <f t="shared" si="16"/>
        <v/>
      </c>
      <c r="R32" s="41" t="str">
        <f t="shared" si="0"/>
        <v/>
      </c>
      <c r="S32" s="41" t="str">
        <f t="shared" si="17"/>
        <v/>
      </c>
      <c r="T32" s="41" t="str">
        <f t="shared" si="18"/>
        <v/>
      </c>
      <c r="U32" s="41" t="str">
        <f t="shared" si="1"/>
        <v/>
      </c>
      <c r="V32" s="41" t="str">
        <f t="shared" si="2"/>
        <v/>
      </c>
      <c r="W32" s="41" t="str">
        <f t="shared" si="3"/>
        <v/>
      </c>
      <c r="X32" s="41" t="str">
        <f t="shared" si="4"/>
        <v/>
      </c>
      <c r="Y32" s="41" t="str">
        <f t="shared" si="5"/>
        <v/>
      </c>
      <c r="Z32" s="41" t="str">
        <f t="shared" si="6"/>
        <v/>
      </c>
      <c r="AA32" s="41" t="str">
        <f t="shared" si="7"/>
        <v/>
      </c>
      <c r="AB32" s="41" t="str">
        <f t="shared" si="8"/>
        <v/>
      </c>
      <c r="AC32" s="41" t="str">
        <f t="shared" si="9"/>
        <v/>
      </c>
      <c r="AD32" s="41" t="str">
        <f t="shared" si="10"/>
        <v/>
      </c>
      <c r="AE32" s="41" t="str">
        <f t="shared" si="11"/>
        <v/>
      </c>
      <c r="AF32" s="40"/>
      <c r="AH32" s="22" t="s">
        <v>73</v>
      </c>
      <c r="AI32" s="14"/>
      <c r="AJ32" s="21">
        <v>10</v>
      </c>
      <c r="AK32" s="16">
        <v>0.96</v>
      </c>
      <c r="AL32" s="34"/>
    </row>
    <row r="33" spans="1:38" x14ac:dyDescent="0.25">
      <c r="A33" s="71"/>
      <c r="B33" s="71"/>
      <c r="C33" s="41" t="str">
        <f t="shared" si="12"/>
        <v/>
      </c>
      <c r="D33" s="71"/>
      <c r="E33" s="71"/>
      <c r="F33" s="71"/>
      <c r="G33" s="71"/>
      <c r="H33" s="71"/>
      <c r="I33" s="71"/>
      <c r="J33" s="71"/>
      <c r="K33" s="71"/>
      <c r="L33" s="71"/>
      <c r="M33" s="71"/>
      <c r="N33" s="41" t="str">
        <f t="shared" si="19"/>
        <v/>
      </c>
      <c r="O33" s="41" t="str">
        <f t="shared" si="20"/>
        <v/>
      </c>
      <c r="P33" s="41" t="str">
        <f t="shared" si="15"/>
        <v/>
      </c>
      <c r="Q33" s="41" t="str">
        <f t="shared" si="16"/>
        <v/>
      </c>
      <c r="R33" s="41" t="str">
        <f t="shared" si="0"/>
        <v/>
      </c>
      <c r="S33" s="41" t="str">
        <f t="shared" si="17"/>
        <v/>
      </c>
      <c r="T33" s="41" t="str">
        <f t="shared" si="18"/>
        <v/>
      </c>
      <c r="U33" s="41" t="str">
        <f t="shared" si="1"/>
        <v/>
      </c>
      <c r="V33" s="41" t="str">
        <f t="shared" si="2"/>
        <v/>
      </c>
      <c r="W33" s="41" t="str">
        <f t="shared" si="3"/>
        <v/>
      </c>
      <c r="X33" s="41" t="str">
        <f t="shared" si="4"/>
        <v/>
      </c>
      <c r="Y33" s="41" t="str">
        <f t="shared" si="5"/>
        <v/>
      </c>
      <c r="Z33" s="41" t="str">
        <f t="shared" si="6"/>
        <v/>
      </c>
      <c r="AA33" s="41" t="str">
        <f t="shared" si="7"/>
        <v/>
      </c>
      <c r="AB33" s="41" t="str">
        <f t="shared" si="8"/>
        <v/>
      </c>
      <c r="AC33" s="41" t="str">
        <f t="shared" si="9"/>
        <v/>
      </c>
      <c r="AD33" s="41" t="str">
        <f t="shared" si="10"/>
        <v/>
      </c>
      <c r="AE33" s="41" t="str">
        <f t="shared" si="11"/>
        <v/>
      </c>
      <c r="AF33" s="40"/>
      <c r="AH33" s="23"/>
      <c r="AI33" s="24"/>
      <c r="AJ33" s="24"/>
      <c r="AK33" s="24"/>
      <c r="AL33" s="34"/>
    </row>
    <row r="34" spans="1:38" x14ac:dyDescent="0.25">
      <c r="A34" s="71"/>
      <c r="B34" s="71"/>
      <c r="C34" s="41" t="str">
        <f t="shared" si="12"/>
        <v/>
      </c>
      <c r="D34" s="71"/>
      <c r="E34" s="71"/>
      <c r="F34" s="71"/>
      <c r="G34" s="71"/>
      <c r="H34" s="71"/>
      <c r="I34" s="71"/>
      <c r="J34" s="71"/>
      <c r="K34" s="71"/>
      <c r="L34" s="71"/>
      <c r="M34" s="71"/>
      <c r="N34" s="41" t="str">
        <f t="shared" si="19"/>
        <v/>
      </c>
      <c r="O34" s="41" t="str">
        <f t="shared" si="20"/>
        <v/>
      </c>
      <c r="P34" s="41" t="str">
        <f t="shared" si="15"/>
        <v/>
      </c>
      <c r="Q34" s="41" t="str">
        <f t="shared" si="16"/>
        <v/>
      </c>
      <c r="R34" s="41" t="str">
        <f t="shared" ref="R34:R65" si="21">IF(ISBLANK(D34),"",(IF(F34="Udrettet",VLOOKUP((C34*D34),$AJ$4:$AK$9,2,TRUE),VLOOKUP((C34*D34),$AJ$11:$AK$16,2,TRUE))))</f>
        <v/>
      </c>
      <c r="S34" s="41" t="str">
        <f t="shared" si="17"/>
        <v/>
      </c>
      <c r="T34" s="41" t="str">
        <f t="shared" si="18"/>
        <v/>
      </c>
      <c r="U34" s="41" t="str">
        <f t="shared" ref="U34:U65" si="22">IF(ISBLANK(B34),"",((IF($B34="Hedeslette",VLOOKUP(($C34*$D34),$AJ$37:$AK$39,2,TRUE),VLOOKUP(($C34*$D34),$AJ$40:$AK$42,2,TRUE)))))</f>
        <v/>
      </c>
      <c r="V34" s="41" t="str">
        <f t="shared" ref="V34:V65" si="23">IF(ISBLANK(H34),"",((S34*$U34*H34)+(S34*(1-H34))))</f>
        <v/>
      </c>
      <c r="W34" s="41" t="str">
        <f t="shared" ref="W34:W65" si="24">IF(ISBLANK(I34),"",((T34*$U34*I34)+(T34*(1-I34))))</f>
        <v/>
      </c>
      <c r="X34" s="41" t="str">
        <f t="shared" ref="X34:X65" si="25">IF(ISBLANK(J34),"",((V34/1000)*J34*1))</f>
        <v/>
      </c>
      <c r="Y34" s="41" t="str">
        <f t="shared" ref="Y34:Y65" si="26">IF(ISBLANK(K34),"",((W34/1000)*K34*1))</f>
        <v/>
      </c>
      <c r="Z34" s="41" t="str">
        <f t="shared" ref="Z34:Z65" si="27">IF(ISBLANK(E34),"",(VLOOKUP(E34,$AH$47:$AI$55,2,TRUE)))</f>
        <v/>
      </c>
      <c r="AA34" s="41" t="str">
        <f t="shared" ref="AA34:AA65" si="28">IF(ISBLANK(E34),"",(X34*$Z34))</f>
        <v/>
      </c>
      <c r="AB34" s="41" t="str">
        <f t="shared" ref="AB34:AB65" si="29">IF(ISBLANK(F34),"",(Y34*$Z34))</f>
        <v/>
      </c>
      <c r="AC34" s="41" t="str">
        <f t="shared" ref="AC34:AC65" si="30">IF(ISBLANK(E34),"",(AA34*$G34))</f>
        <v/>
      </c>
      <c r="AD34" s="41" t="str">
        <f t="shared" ref="AD34:AD65" si="31">IF(ISBLANK(F34),"",(AB34*$G34))</f>
        <v/>
      </c>
      <c r="AE34" s="41" t="str">
        <f t="shared" ref="AE34:AE65" si="32">IF(ISBLANK(F34),"",(AC34+AD34))</f>
        <v/>
      </c>
      <c r="AF34" s="40"/>
      <c r="AH34" s="23"/>
      <c r="AI34" s="24"/>
      <c r="AJ34" s="24"/>
      <c r="AK34" s="24"/>
      <c r="AL34" s="34"/>
    </row>
    <row r="35" spans="1:38" ht="15.75" thickBot="1" x14ac:dyDescent="0.3">
      <c r="A35" s="71"/>
      <c r="B35" s="71"/>
      <c r="C35" s="41" t="str">
        <f t="shared" si="12"/>
        <v/>
      </c>
      <c r="D35" s="71"/>
      <c r="E35" s="71"/>
      <c r="F35" s="71"/>
      <c r="G35" s="71"/>
      <c r="H35" s="71"/>
      <c r="I35" s="71"/>
      <c r="J35" s="71"/>
      <c r="K35" s="71"/>
      <c r="L35" s="71"/>
      <c r="M35" s="71"/>
      <c r="N35" s="41" t="str">
        <f t="shared" si="19"/>
        <v/>
      </c>
      <c r="O35" s="41" t="str">
        <f t="shared" si="20"/>
        <v/>
      </c>
      <c r="P35" s="41" t="str">
        <f t="shared" si="15"/>
        <v/>
      </c>
      <c r="Q35" s="41" t="str">
        <f t="shared" si="16"/>
        <v/>
      </c>
      <c r="R35" s="41" t="str">
        <f t="shared" si="21"/>
        <v/>
      </c>
      <c r="S35" s="41" t="str">
        <f t="shared" si="17"/>
        <v/>
      </c>
      <c r="T35" s="41" t="str">
        <f t="shared" si="18"/>
        <v/>
      </c>
      <c r="U35" s="41" t="str">
        <f t="shared" si="22"/>
        <v/>
      </c>
      <c r="V35" s="41" t="str">
        <f t="shared" si="23"/>
        <v/>
      </c>
      <c r="W35" s="41" t="str">
        <f t="shared" si="24"/>
        <v/>
      </c>
      <c r="X35" s="41" t="str">
        <f t="shared" si="25"/>
        <v/>
      </c>
      <c r="Y35" s="41" t="str">
        <f t="shared" si="26"/>
        <v/>
      </c>
      <c r="Z35" s="41" t="str">
        <f t="shared" si="27"/>
        <v/>
      </c>
      <c r="AA35" s="41" t="str">
        <f t="shared" si="28"/>
        <v/>
      </c>
      <c r="AB35" s="41" t="str">
        <f t="shared" si="29"/>
        <v/>
      </c>
      <c r="AC35" s="41" t="str">
        <f t="shared" si="30"/>
        <v/>
      </c>
      <c r="AD35" s="41" t="str">
        <f t="shared" si="31"/>
        <v/>
      </c>
      <c r="AE35" s="41" t="str">
        <f t="shared" si="32"/>
        <v/>
      </c>
      <c r="AF35" s="40"/>
      <c r="AH35" s="22" t="s">
        <v>74</v>
      </c>
      <c r="AI35" s="14"/>
      <c r="AJ35" s="14"/>
      <c r="AK35" s="14"/>
      <c r="AL35" s="33"/>
    </row>
    <row r="36" spans="1:38" ht="15.75" thickBot="1" x14ac:dyDescent="0.3">
      <c r="A36" s="71"/>
      <c r="B36" s="71"/>
      <c r="C36" s="41" t="str">
        <f t="shared" si="12"/>
        <v/>
      </c>
      <c r="D36" s="71"/>
      <c r="E36" s="71"/>
      <c r="F36" s="71"/>
      <c r="G36" s="71"/>
      <c r="H36" s="71"/>
      <c r="I36" s="71"/>
      <c r="J36" s="71"/>
      <c r="K36" s="71"/>
      <c r="L36" s="71"/>
      <c r="M36" s="71"/>
      <c r="N36" s="41" t="str">
        <f t="shared" si="19"/>
        <v/>
      </c>
      <c r="O36" s="41" t="str">
        <f t="shared" si="20"/>
        <v/>
      </c>
      <c r="P36" s="41" t="str">
        <f t="shared" si="15"/>
        <v/>
      </c>
      <c r="Q36" s="41" t="str">
        <f t="shared" si="16"/>
        <v/>
      </c>
      <c r="R36" s="41" t="str">
        <f t="shared" si="21"/>
        <v/>
      </c>
      <c r="S36" s="41" t="str">
        <f t="shared" si="17"/>
        <v/>
      </c>
      <c r="T36" s="41" t="str">
        <f t="shared" si="18"/>
        <v/>
      </c>
      <c r="U36" s="41" t="str">
        <f t="shared" si="22"/>
        <v/>
      </c>
      <c r="V36" s="41" t="str">
        <f t="shared" si="23"/>
        <v/>
      </c>
      <c r="W36" s="41" t="str">
        <f t="shared" si="24"/>
        <v/>
      </c>
      <c r="X36" s="41" t="str">
        <f t="shared" si="25"/>
        <v/>
      </c>
      <c r="Y36" s="41" t="str">
        <f t="shared" si="26"/>
        <v/>
      </c>
      <c r="Z36" s="41" t="str">
        <f t="shared" si="27"/>
        <v/>
      </c>
      <c r="AA36" s="41" t="str">
        <f t="shared" si="28"/>
        <v/>
      </c>
      <c r="AB36" s="41" t="str">
        <f t="shared" si="29"/>
        <v/>
      </c>
      <c r="AC36" s="41" t="str">
        <f t="shared" si="30"/>
        <v/>
      </c>
      <c r="AD36" s="41" t="str">
        <f t="shared" si="31"/>
        <v/>
      </c>
      <c r="AE36" s="41" t="str">
        <f t="shared" si="32"/>
        <v/>
      </c>
      <c r="AF36" s="40"/>
      <c r="AH36" s="22" t="s">
        <v>75</v>
      </c>
      <c r="AI36" s="14"/>
      <c r="AJ36" s="14"/>
      <c r="AK36" s="14"/>
      <c r="AL36" s="33"/>
    </row>
    <row r="37" spans="1:38" x14ac:dyDescent="0.25">
      <c r="A37" s="71"/>
      <c r="B37" s="71"/>
      <c r="C37" s="41" t="str">
        <f t="shared" si="12"/>
        <v/>
      </c>
      <c r="D37" s="71"/>
      <c r="E37" s="71"/>
      <c r="F37" s="71"/>
      <c r="G37" s="71"/>
      <c r="H37" s="71"/>
      <c r="I37" s="71"/>
      <c r="J37" s="71"/>
      <c r="K37" s="71"/>
      <c r="L37" s="71"/>
      <c r="M37" s="71"/>
      <c r="N37" s="41" t="str">
        <f t="shared" si="19"/>
        <v/>
      </c>
      <c r="O37" s="41" t="str">
        <f t="shared" si="20"/>
        <v/>
      </c>
      <c r="P37" s="41" t="str">
        <f t="shared" si="15"/>
        <v/>
      </c>
      <c r="Q37" s="41" t="str">
        <f t="shared" si="16"/>
        <v/>
      </c>
      <c r="R37" s="41" t="str">
        <f t="shared" si="21"/>
        <v/>
      </c>
      <c r="S37" s="41" t="str">
        <f t="shared" si="17"/>
        <v/>
      </c>
      <c r="T37" s="41" t="str">
        <f t="shared" si="18"/>
        <v/>
      </c>
      <c r="U37" s="41" t="str">
        <f t="shared" si="22"/>
        <v/>
      </c>
      <c r="V37" s="41" t="str">
        <f t="shared" si="23"/>
        <v/>
      </c>
      <c r="W37" s="41" t="str">
        <f t="shared" si="24"/>
        <v/>
      </c>
      <c r="X37" s="41" t="str">
        <f t="shared" si="25"/>
        <v/>
      </c>
      <c r="Y37" s="41" t="str">
        <f t="shared" si="26"/>
        <v/>
      </c>
      <c r="Z37" s="41" t="str">
        <f t="shared" si="27"/>
        <v/>
      </c>
      <c r="AA37" s="41" t="str">
        <f t="shared" si="28"/>
        <v/>
      </c>
      <c r="AB37" s="41" t="str">
        <f t="shared" si="29"/>
        <v/>
      </c>
      <c r="AC37" s="41" t="str">
        <f t="shared" si="30"/>
        <v/>
      </c>
      <c r="AD37" s="41" t="str">
        <f t="shared" si="31"/>
        <v/>
      </c>
      <c r="AE37" s="41" t="str">
        <f t="shared" si="32"/>
        <v/>
      </c>
      <c r="AF37" s="40"/>
      <c r="AH37" s="23" t="s">
        <v>53</v>
      </c>
      <c r="AI37" s="24"/>
      <c r="AJ37" s="25">
        <v>1</v>
      </c>
      <c r="AK37" s="30">
        <v>0.47</v>
      </c>
      <c r="AL37" s="34"/>
    </row>
    <row r="38" spans="1:38" x14ac:dyDescent="0.25">
      <c r="A38" s="71"/>
      <c r="B38" s="71"/>
      <c r="C38" s="41" t="str">
        <f t="shared" si="12"/>
        <v/>
      </c>
      <c r="D38" s="71"/>
      <c r="E38" s="71"/>
      <c r="F38" s="71"/>
      <c r="G38" s="71"/>
      <c r="H38" s="71"/>
      <c r="I38" s="71"/>
      <c r="J38" s="71"/>
      <c r="K38" s="71"/>
      <c r="L38" s="71"/>
      <c r="M38" s="71"/>
      <c r="N38" s="41" t="str">
        <f t="shared" si="19"/>
        <v/>
      </c>
      <c r="O38" s="41" t="str">
        <f t="shared" si="20"/>
        <v/>
      </c>
      <c r="P38" s="41" t="str">
        <f t="shared" si="15"/>
        <v/>
      </c>
      <c r="Q38" s="41" t="str">
        <f t="shared" si="16"/>
        <v/>
      </c>
      <c r="R38" s="41" t="str">
        <f t="shared" si="21"/>
        <v/>
      </c>
      <c r="S38" s="41" t="str">
        <f t="shared" si="17"/>
        <v/>
      </c>
      <c r="T38" s="41" t="str">
        <f t="shared" si="18"/>
        <v/>
      </c>
      <c r="U38" s="41" t="str">
        <f t="shared" si="22"/>
        <v/>
      </c>
      <c r="V38" s="41" t="str">
        <f t="shared" si="23"/>
        <v/>
      </c>
      <c r="W38" s="41" t="str">
        <f t="shared" si="24"/>
        <v/>
      </c>
      <c r="X38" s="41" t="str">
        <f t="shared" si="25"/>
        <v/>
      </c>
      <c r="Y38" s="41" t="str">
        <f t="shared" si="26"/>
        <v/>
      </c>
      <c r="Z38" s="41" t="str">
        <f t="shared" si="27"/>
        <v/>
      </c>
      <c r="AA38" s="41" t="str">
        <f t="shared" si="28"/>
        <v/>
      </c>
      <c r="AB38" s="41" t="str">
        <f t="shared" si="29"/>
        <v/>
      </c>
      <c r="AC38" s="41" t="str">
        <f t="shared" si="30"/>
        <v/>
      </c>
      <c r="AD38" s="41" t="str">
        <f t="shared" si="31"/>
        <v/>
      </c>
      <c r="AE38" s="41" t="str">
        <f t="shared" si="32"/>
        <v/>
      </c>
      <c r="AF38" s="40"/>
      <c r="AH38" s="23" t="s">
        <v>54</v>
      </c>
      <c r="AI38" s="24"/>
      <c r="AJ38" s="25">
        <v>2</v>
      </c>
      <c r="AK38" s="30">
        <v>0.47</v>
      </c>
      <c r="AL38" s="34"/>
    </row>
    <row r="39" spans="1:38" x14ac:dyDescent="0.25">
      <c r="A39" s="71"/>
      <c r="B39" s="71"/>
      <c r="C39" s="41" t="str">
        <f t="shared" si="12"/>
        <v/>
      </c>
      <c r="D39" s="71"/>
      <c r="E39" s="71"/>
      <c r="F39" s="71"/>
      <c r="G39" s="71"/>
      <c r="H39" s="71"/>
      <c r="I39" s="71"/>
      <c r="J39" s="71"/>
      <c r="K39" s="71"/>
      <c r="L39" s="71"/>
      <c r="M39" s="71"/>
      <c r="N39" s="41" t="str">
        <f t="shared" si="19"/>
        <v/>
      </c>
      <c r="O39" s="41" t="str">
        <f t="shared" si="20"/>
        <v/>
      </c>
      <c r="P39" s="41" t="str">
        <f t="shared" si="15"/>
        <v/>
      </c>
      <c r="Q39" s="41" t="str">
        <f t="shared" si="16"/>
        <v/>
      </c>
      <c r="R39" s="41" t="str">
        <f t="shared" si="21"/>
        <v/>
      </c>
      <c r="S39" s="41" t="str">
        <f t="shared" si="17"/>
        <v/>
      </c>
      <c r="T39" s="41" t="str">
        <f t="shared" si="18"/>
        <v/>
      </c>
      <c r="U39" s="41" t="str">
        <f t="shared" si="22"/>
        <v/>
      </c>
      <c r="V39" s="41" t="str">
        <f t="shared" si="23"/>
        <v/>
      </c>
      <c r="W39" s="41" t="str">
        <f t="shared" si="24"/>
        <v/>
      </c>
      <c r="X39" s="41" t="str">
        <f t="shared" si="25"/>
        <v/>
      </c>
      <c r="Y39" s="41" t="str">
        <f t="shared" si="26"/>
        <v/>
      </c>
      <c r="Z39" s="41" t="str">
        <f t="shared" si="27"/>
        <v/>
      </c>
      <c r="AA39" s="41" t="str">
        <f t="shared" si="28"/>
        <v/>
      </c>
      <c r="AB39" s="41" t="str">
        <f t="shared" si="29"/>
        <v/>
      </c>
      <c r="AC39" s="41" t="str">
        <f t="shared" si="30"/>
        <v/>
      </c>
      <c r="AD39" s="41" t="str">
        <f t="shared" si="31"/>
        <v/>
      </c>
      <c r="AE39" s="41" t="str">
        <f t="shared" si="32"/>
        <v/>
      </c>
      <c r="AF39" s="40"/>
      <c r="AH39" s="23" t="s">
        <v>55</v>
      </c>
      <c r="AI39" s="24"/>
      <c r="AJ39" s="25">
        <v>3</v>
      </c>
      <c r="AK39" s="30">
        <v>0.47</v>
      </c>
      <c r="AL39" s="34"/>
    </row>
    <row r="40" spans="1:38" x14ac:dyDescent="0.25">
      <c r="A40" s="71"/>
      <c r="B40" s="71"/>
      <c r="C40" s="41" t="str">
        <f t="shared" si="12"/>
        <v/>
      </c>
      <c r="D40" s="71"/>
      <c r="E40" s="71"/>
      <c r="F40" s="71"/>
      <c r="G40" s="71"/>
      <c r="H40" s="71"/>
      <c r="I40" s="71"/>
      <c r="J40" s="71"/>
      <c r="K40" s="71"/>
      <c r="L40" s="71"/>
      <c r="M40" s="71"/>
      <c r="N40" s="41" t="str">
        <f t="shared" si="19"/>
        <v/>
      </c>
      <c r="O40" s="41" t="str">
        <f t="shared" si="20"/>
        <v/>
      </c>
      <c r="P40" s="41" t="str">
        <f t="shared" si="15"/>
        <v/>
      </c>
      <c r="Q40" s="41" t="str">
        <f t="shared" si="16"/>
        <v/>
      </c>
      <c r="R40" s="41" t="str">
        <f t="shared" si="21"/>
        <v/>
      </c>
      <c r="S40" s="41" t="str">
        <f t="shared" si="17"/>
        <v/>
      </c>
      <c r="T40" s="41" t="str">
        <f t="shared" si="18"/>
        <v/>
      </c>
      <c r="U40" s="41" t="str">
        <f t="shared" si="22"/>
        <v/>
      </c>
      <c r="V40" s="41" t="str">
        <f t="shared" si="23"/>
        <v/>
      </c>
      <c r="W40" s="41" t="str">
        <f t="shared" si="24"/>
        <v/>
      </c>
      <c r="X40" s="41" t="str">
        <f t="shared" si="25"/>
        <v/>
      </c>
      <c r="Y40" s="41" t="str">
        <f t="shared" si="26"/>
        <v/>
      </c>
      <c r="Z40" s="41" t="str">
        <f t="shared" si="27"/>
        <v/>
      </c>
      <c r="AA40" s="41" t="str">
        <f t="shared" si="28"/>
        <v/>
      </c>
      <c r="AB40" s="41" t="str">
        <f t="shared" si="29"/>
        <v/>
      </c>
      <c r="AC40" s="41" t="str">
        <f t="shared" si="30"/>
        <v/>
      </c>
      <c r="AD40" s="41" t="str">
        <f t="shared" si="31"/>
        <v/>
      </c>
      <c r="AE40" s="41" t="str">
        <f t="shared" si="32"/>
        <v/>
      </c>
      <c r="AF40" s="40"/>
      <c r="AH40" s="23" t="s">
        <v>56</v>
      </c>
      <c r="AI40" s="24"/>
      <c r="AJ40" s="25">
        <v>10</v>
      </c>
      <c r="AK40" s="30">
        <v>0.73</v>
      </c>
      <c r="AL40" s="34"/>
    </row>
    <row r="41" spans="1:38" x14ac:dyDescent="0.25">
      <c r="A41" s="71"/>
      <c r="B41" s="71"/>
      <c r="C41" s="41" t="str">
        <f t="shared" si="12"/>
        <v/>
      </c>
      <c r="D41" s="71"/>
      <c r="E41" s="71"/>
      <c r="F41" s="71"/>
      <c r="G41" s="71"/>
      <c r="H41" s="71"/>
      <c r="I41" s="71"/>
      <c r="J41" s="71"/>
      <c r="K41" s="71"/>
      <c r="L41" s="71"/>
      <c r="M41" s="71"/>
      <c r="N41" s="41" t="str">
        <f t="shared" si="19"/>
        <v/>
      </c>
      <c r="O41" s="41" t="str">
        <f t="shared" si="20"/>
        <v/>
      </c>
      <c r="P41" s="41" t="str">
        <f t="shared" si="15"/>
        <v/>
      </c>
      <c r="Q41" s="41" t="str">
        <f t="shared" si="16"/>
        <v/>
      </c>
      <c r="R41" s="41" t="str">
        <f t="shared" si="21"/>
        <v/>
      </c>
      <c r="S41" s="41" t="str">
        <f t="shared" si="17"/>
        <v/>
      </c>
      <c r="T41" s="41" t="str">
        <f t="shared" si="18"/>
        <v/>
      </c>
      <c r="U41" s="41" t="str">
        <f t="shared" si="22"/>
        <v/>
      </c>
      <c r="V41" s="41" t="str">
        <f t="shared" si="23"/>
        <v/>
      </c>
      <c r="W41" s="41" t="str">
        <f t="shared" si="24"/>
        <v/>
      </c>
      <c r="X41" s="41" t="str">
        <f t="shared" si="25"/>
        <v/>
      </c>
      <c r="Y41" s="41" t="str">
        <f t="shared" si="26"/>
        <v/>
      </c>
      <c r="Z41" s="41" t="str">
        <f t="shared" si="27"/>
        <v/>
      </c>
      <c r="AA41" s="41" t="str">
        <f t="shared" si="28"/>
        <v/>
      </c>
      <c r="AB41" s="41" t="str">
        <f t="shared" si="29"/>
        <v/>
      </c>
      <c r="AC41" s="41" t="str">
        <f t="shared" si="30"/>
        <v/>
      </c>
      <c r="AD41" s="41" t="str">
        <f t="shared" si="31"/>
        <v/>
      </c>
      <c r="AE41" s="41" t="str">
        <f t="shared" si="32"/>
        <v/>
      </c>
      <c r="AF41" s="40"/>
      <c r="AH41" s="23" t="s">
        <v>57</v>
      </c>
      <c r="AI41" s="24"/>
      <c r="AJ41" s="25">
        <v>20</v>
      </c>
      <c r="AK41" s="30">
        <v>0.56999999999999995</v>
      </c>
      <c r="AL41" s="34"/>
    </row>
    <row r="42" spans="1:38" ht="15.75" thickBot="1" x14ac:dyDescent="0.3">
      <c r="A42" s="71"/>
      <c r="B42" s="71"/>
      <c r="C42" s="41" t="str">
        <f t="shared" si="12"/>
        <v/>
      </c>
      <c r="D42" s="71"/>
      <c r="E42" s="71"/>
      <c r="F42" s="71"/>
      <c r="G42" s="71"/>
      <c r="H42" s="71"/>
      <c r="I42" s="71"/>
      <c r="J42" s="71"/>
      <c r="K42" s="71"/>
      <c r="L42" s="71"/>
      <c r="M42" s="71"/>
      <c r="N42" s="41" t="str">
        <f t="shared" si="19"/>
        <v/>
      </c>
      <c r="O42" s="41" t="str">
        <f t="shared" si="20"/>
        <v/>
      </c>
      <c r="P42" s="41" t="str">
        <f t="shared" si="15"/>
        <v/>
      </c>
      <c r="Q42" s="41" t="str">
        <f t="shared" si="16"/>
        <v/>
      </c>
      <c r="R42" s="41" t="str">
        <f t="shared" si="21"/>
        <v/>
      </c>
      <c r="S42" s="41" t="str">
        <f t="shared" si="17"/>
        <v/>
      </c>
      <c r="T42" s="41" t="str">
        <f t="shared" si="18"/>
        <v/>
      </c>
      <c r="U42" s="41" t="str">
        <f t="shared" si="22"/>
        <v/>
      </c>
      <c r="V42" s="41" t="str">
        <f t="shared" si="23"/>
        <v/>
      </c>
      <c r="W42" s="41" t="str">
        <f t="shared" si="24"/>
        <v/>
      </c>
      <c r="X42" s="41" t="str">
        <f t="shared" si="25"/>
        <v/>
      </c>
      <c r="Y42" s="41" t="str">
        <f t="shared" si="26"/>
        <v/>
      </c>
      <c r="Z42" s="41" t="str">
        <f t="shared" si="27"/>
        <v/>
      </c>
      <c r="AA42" s="41" t="str">
        <f t="shared" si="28"/>
        <v/>
      </c>
      <c r="AB42" s="41" t="str">
        <f t="shared" si="29"/>
        <v/>
      </c>
      <c r="AC42" s="41" t="str">
        <f t="shared" si="30"/>
        <v/>
      </c>
      <c r="AD42" s="41" t="str">
        <f t="shared" si="31"/>
        <v/>
      </c>
      <c r="AE42" s="41" t="str">
        <f t="shared" si="32"/>
        <v/>
      </c>
      <c r="AF42" s="40"/>
      <c r="AH42" s="22" t="s">
        <v>58</v>
      </c>
      <c r="AI42" s="14"/>
      <c r="AJ42" s="17">
        <v>30</v>
      </c>
      <c r="AK42" s="16">
        <v>0.62</v>
      </c>
      <c r="AL42" s="33"/>
    </row>
    <row r="43" spans="1:38" x14ac:dyDescent="0.25">
      <c r="A43" s="71"/>
      <c r="B43" s="71"/>
      <c r="C43" s="41" t="str">
        <f t="shared" si="12"/>
        <v/>
      </c>
      <c r="D43" s="71"/>
      <c r="E43" s="71"/>
      <c r="F43" s="71"/>
      <c r="G43" s="71"/>
      <c r="H43" s="71"/>
      <c r="I43" s="71"/>
      <c r="J43" s="71"/>
      <c r="K43" s="71"/>
      <c r="L43" s="71"/>
      <c r="M43" s="71"/>
      <c r="N43" s="41" t="str">
        <f t="shared" si="19"/>
        <v/>
      </c>
      <c r="O43" s="41" t="str">
        <f t="shared" si="20"/>
        <v/>
      </c>
      <c r="P43" s="41" t="str">
        <f t="shared" si="15"/>
        <v/>
      </c>
      <c r="Q43" s="41" t="str">
        <f t="shared" si="16"/>
        <v/>
      </c>
      <c r="R43" s="41" t="str">
        <f t="shared" si="21"/>
        <v/>
      </c>
      <c r="S43" s="41" t="str">
        <f t="shared" si="17"/>
        <v/>
      </c>
      <c r="T43" s="41" t="str">
        <f t="shared" si="18"/>
        <v/>
      </c>
      <c r="U43" s="41" t="str">
        <f t="shared" si="22"/>
        <v/>
      </c>
      <c r="V43" s="41" t="str">
        <f t="shared" si="23"/>
        <v/>
      </c>
      <c r="W43" s="41" t="str">
        <f t="shared" si="24"/>
        <v/>
      </c>
      <c r="X43" s="41" t="str">
        <f t="shared" si="25"/>
        <v/>
      </c>
      <c r="Y43" s="41" t="str">
        <f t="shared" si="26"/>
        <v/>
      </c>
      <c r="Z43" s="41" t="str">
        <f t="shared" si="27"/>
        <v/>
      </c>
      <c r="AA43" s="41" t="str">
        <f t="shared" si="28"/>
        <v/>
      </c>
      <c r="AB43" s="41" t="str">
        <f t="shared" si="29"/>
        <v/>
      </c>
      <c r="AC43" s="41" t="str">
        <f t="shared" si="30"/>
        <v/>
      </c>
      <c r="AD43" s="41" t="str">
        <f t="shared" si="31"/>
        <v/>
      </c>
      <c r="AE43" s="41" t="str">
        <f t="shared" si="32"/>
        <v/>
      </c>
      <c r="AF43" s="40"/>
      <c r="AH43" s="23"/>
      <c r="AI43" s="24"/>
      <c r="AJ43" s="24"/>
      <c r="AK43" s="24"/>
      <c r="AL43" s="34"/>
    </row>
    <row r="44" spans="1:38" x14ac:dyDescent="0.25">
      <c r="A44" s="71"/>
      <c r="B44" s="71"/>
      <c r="C44" s="41" t="str">
        <f t="shared" si="12"/>
        <v/>
      </c>
      <c r="D44" s="71"/>
      <c r="E44" s="71"/>
      <c r="F44" s="71"/>
      <c r="G44" s="71"/>
      <c r="H44" s="71"/>
      <c r="I44" s="71"/>
      <c r="J44" s="71"/>
      <c r="K44" s="71"/>
      <c r="L44" s="71"/>
      <c r="M44" s="71"/>
      <c r="N44" s="41" t="str">
        <f t="shared" si="19"/>
        <v/>
      </c>
      <c r="O44" s="41" t="str">
        <f t="shared" si="20"/>
        <v/>
      </c>
      <c r="P44" s="41" t="str">
        <f t="shared" si="15"/>
        <v/>
      </c>
      <c r="Q44" s="41" t="str">
        <f t="shared" si="16"/>
        <v/>
      </c>
      <c r="R44" s="41" t="str">
        <f t="shared" si="21"/>
        <v/>
      </c>
      <c r="S44" s="41" t="str">
        <f t="shared" si="17"/>
        <v/>
      </c>
      <c r="T44" s="41" t="str">
        <f t="shared" si="18"/>
        <v/>
      </c>
      <c r="U44" s="41" t="str">
        <f t="shared" si="22"/>
        <v/>
      </c>
      <c r="V44" s="41" t="str">
        <f t="shared" si="23"/>
        <v/>
      </c>
      <c r="W44" s="41" t="str">
        <f t="shared" si="24"/>
        <v/>
      </c>
      <c r="X44" s="41" t="str">
        <f t="shared" si="25"/>
        <v/>
      </c>
      <c r="Y44" s="41" t="str">
        <f t="shared" si="26"/>
        <v/>
      </c>
      <c r="Z44" s="41" t="str">
        <f t="shared" si="27"/>
        <v/>
      </c>
      <c r="AA44" s="41" t="str">
        <f t="shared" si="28"/>
        <v/>
      </c>
      <c r="AB44" s="41" t="str">
        <f t="shared" si="29"/>
        <v/>
      </c>
      <c r="AC44" s="41" t="str">
        <f t="shared" si="30"/>
        <v/>
      </c>
      <c r="AD44" s="41" t="str">
        <f t="shared" si="31"/>
        <v/>
      </c>
      <c r="AE44" s="41" t="str">
        <f t="shared" si="32"/>
        <v/>
      </c>
      <c r="AF44" s="40"/>
      <c r="AH44" s="23"/>
      <c r="AI44" s="24"/>
      <c r="AJ44" s="24"/>
      <c r="AK44" s="24"/>
      <c r="AL44" s="34"/>
    </row>
    <row r="45" spans="1:38" ht="15.75" thickBot="1" x14ac:dyDescent="0.3">
      <c r="A45" s="71"/>
      <c r="B45" s="71"/>
      <c r="C45" s="41" t="str">
        <f t="shared" si="12"/>
        <v/>
      </c>
      <c r="D45" s="71"/>
      <c r="E45" s="71"/>
      <c r="F45" s="71"/>
      <c r="G45" s="71"/>
      <c r="H45" s="71"/>
      <c r="I45" s="71"/>
      <c r="J45" s="71"/>
      <c r="K45" s="71"/>
      <c r="L45" s="71"/>
      <c r="M45" s="71"/>
      <c r="N45" s="41" t="str">
        <f t="shared" si="19"/>
        <v/>
      </c>
      <c r="O45" s="41" t="str">
        <f t="shared" si="20"/>
        <v/>
      </c>
      <c r="P45" s="41" t="str">
        <f t="shared" si="15"/>
        <v/>
      </c>
      <c r="Q45" s="41" t="str">
        <f t="shared" si="16"/>
        <v/>
      </c>
      <c r="R45" s="41" t="str">
        <f t="shared" si="21"/>
        <v/>
      </c>
      <c r="S45" s="41" t="str">
        <f t="shared" si="17"/>
        <v/>
      </c>
      <c r="T45" s="41" t="str">
        <f t="shared" si="18"/>
        <v/>
      </c>
      <c r="U45" s="41" t="str">
        <f t="shared" si="22"/>
        <v/>
      </c>
      <c r="V45" s="41" t="str">
        <f t="shared" si="23"/>
        <v/>
      </c>
      <c r="W45" s="41" t="str">
        <f t="shared" si="24"/>
        <v/>
      </c>
      <c r="X45" s="41" t="str">
        <f t="shared" si="25"/>
        <v/>
      </c>
      <c r="Y45" s="41" t="str">
        <f t="shared" si="26"/>
        <v/>
      </c>
      <c r="Z45" s="41" t="str">
        <f t="shared" si="27"/>
        <v/>
      </c>
      <c r="AA45" s="41" t="str">
        <f t="shared" si="28"/>
        <v/>
      </c>
      <c r="AB45" s="41" t="str">
        <f t="shared" si="29"/>
        <v/>
      </c>
      <c r="AC45" s="41" t="str">
        <f t="shared" si="30"/>
        <v/>
      </c>
      <c r="AD45" s="41" t="str">
        <f t="shared" si="31"/>
        <v/>
      </c>
      <c r="AE45" s="41" t="str">
        <f t="shared" si="32"/>
        <v/>
      </c>
      <c r="AF45" s="40"/>
      <c r="AH45" s="22" t="s">
        <v>76</v>
      </c>
      <c r="AI45" s="14"/>
      <c r="AJ45" s="14"/>
      <c r="AK45" s="14"/>
      <c r="AL45" s="34"/>
    </row>
    <row r="46" spans="1:38" ht="15.75" thickBot="1" x14ac:dyDescent="0.3">
      <c r="A46" s="71"/>
      <c r="B46" s="71"/>
      <c r="C46" s="41" t="str">
        <f t="shared" si="12"/>
        <v/>
      </c>
      <c r="D46" s="71"/>
      <c r="E46" s="71"/>
      <c r="F46" s="71"/>
      <c r="G46" s="71"/>
      <c r="H46" s="71"/>
      <c r="I46" s="71"/>
      <c r="J46" s="71"/>
      <c r="K46" s="71"/>
      <c r="L46" s="71"/>
      <c r="M46" s="71"/>
      <c r="N46" s="41" t="str">
        <f t="shared" si="19"/>
        <v/>
      </c>
      <c r="O46" s="41" t="str">
        <f t="shared" si="20"/>
        <v/>
      </c>
      <c r="P46" s="41" t="str">
        <f t="shared" si="15"/>
        <v/>
      </c>
      <c r="Q46" s="41" t="str">
        <f t="shared" si="16"/>
        <v/>
      </c>
      <c r="R46" s="41" t="str">
        <f t="shared" si="21"/>
        <v/>
      </c>
      <c r="S46" s="41" t="str">
        <f t="shared" si="17"/>
        <v/>
      </c>
      <c r="T46" s="41" t="str">
        <f t="shared" si="18"/>
        <v/>
      </c>
      <c r="U46" s="41" t="str">
        <f t="shared" si="22"/>
        <v/>
      </c>
      <c r="V46" s="41" t="str">
        <f t="shared" si="23"/>
        <v/>
      </c>
      <c r="W46" s="41" t="str">
        <f t="shared" si="24"/>
        <v/>
      </c>
      <c r="X46" s="41" t="str">
        <f t="shared" si="25"/>
        <v/>
      </c>
      <c r="Y46" s="41" t="str">
        <f t="shared" si="26"/>
        <v/>
      </c>
      <c r="Z46" s="41" t="str">
        <f t="shared" si="27"/>
        <v/>
      </c>
      <c r="AA46" s="41" t="str">
        <f t="shared" si="28"/>
        <v/>
      </c>
      <c r="AB46" s="41" t="str">
        <f t="shared" si="29"/>
        <v/>
      </c>
      <c r="AC46" s="41" t="str">
        <f t="shared" si="30"/>
        <v/>
      </c>
      <c r="AD46" s="41" t="str">
        <f t="shared" si="31"/>
        <v/>
      </c>
      <c r="AE46" s="41" t="str">
        <f t="shared" si="32"/>
        <v/>
      </c>
      <c r="AF46" s="40"/>
      <c r="AH46" s="27" t="s">
        <v>26</v>
      </c>
      <c r="AI46" s="15" t="s">
        <v>77</v>
      </c>
      <c r="AJ46" s="15"/>
      <c r="AK46" s="15"/>
      <c r="AL46" s="34"/>
    </row>
    <row r="47" spans="1:38" x14ac:dyDescent="0.25">
      <c r="A47" s="71"/>
      <c r="B47" s="71"/>
      <c r="C47" s="41" t="str">
        <f t="shared" si="12"/>
        <v/>
      </c>
      <c r="D47" s="71"/>
      <c r="E47" s="71"/>
      <c r="F47" s="71"/>
      <c r="G47" s="71"/>
      <c r="H47" s="71"/>
      <c r="I47" s="71"/>
      <c r="J47" s="71"/>
      <c r="K47" s="71"/>
      <c r="L47" s="71"/>
      <c r="M47" s="71"/>
      <c r="N47" s="41" t="str">
        <f t="shared" si="19"/>
        <v/>
      </c>
      <c r="O47" s="41" t="str">
        <f t="shared" si="20"/>
        <v/>
      </c>
      <c r="P47" s="41" t="str">
        <f t="shared" si="15"/>
        <v/>
      </c>
      <c r="Q47" s="41" t="str">
        <f t="shared" si="16"/>
        <v/>
      </c>
      <c r="R47" s="41" t="str">
        <f t="shared" si="21"/>
        <v/>
      </c>
      <c r="S47" s="41" t="str">
        <f t="shared" si="17"/>
        <v/>
      </c>
      <c r="T47" s="41" t="str">
        <f t="shared" si="18"/>
        <v/>
      </c>
      <c r="U47" s="41" t="str">
        <f t="shared" si="22"/>
        <v/>
      </c>
      <c r="V47" s="41" t="str">
        <f t="shared" si="23"/>
        <v/>
      </c>
      <c r="W47" s="41" t="str">
        <f t="shared" si="24"/>
        <v/>
      </c>
      <c r="X47" s="41" t="str">
        <f t="shared" si="25"/>
        <v/>
      </c>
      <c r="Y47" s="41" t="str">
        <f t="shared" si="26"/>
        <v/>
      </c>
      <c r="Z47" s="41" t="str">
        <f t="shared" si="27"/>
        <v/>
      </c>
      <c r="AA47" s="41" t="str">
        <f t="shared" si="28"/>
        <v/>
      </c>
      <c r="AB47" s="41" t="str">
        <f t="shared" si="29"/>
        <v/>
      </c>
      <c r="AC47" s="41" t="str">
        <f t="shared" si="30"/>
        <v/>
      </c>
      <c r="AD47" s="41" t="str">
        <f t="shared" si="31"/>
        <v/>
      </c>
      <c r="AE47" s="41" t="str">
        <f t="shared" si="32"/>
        <v/>
      </c>
      <c r="AF47" s="40"/>
      <c r="AH47" s="23">
        <v>1</v>
      </c>
      <c r="AI47" s="24">
        <v>0.65600000000000003</v>
      </c>
      <c r="AJ47" s="24"/>
      <c r="AK47" s="24"/>
      <c r="AL47" s="34"/>
    </row>
    <row r="48" spans="1:38" x14ac:dyDescent="0.25">
      <c r="A48" s="71"/>
      <c r="B48" s="71"/>
      <c r="C48" s="41" t="str">
        <f t="shared" si="12"/>
        <v/>
      </c>
      <c r="D48" s="71"/>
      <c r="E48" s="71"/>
      <c r="F48" s="71"/>
      <c r="G48" s="71"/>
      <c r="H48" s="71"/>
      <c r="I48" s="71"/>
      <c r="J48" s="71"/>
      <c r="K48" s="71"/>
      <c r="L48" s="71"/>
      <c r="M48" s="71"/>
      <c r="N48" s="41" t="str">
        <f t="shared" si="19"/>
        <v/>
      </c>
      <c r="O48" s="41" t="str">
        <f t="shared" si="20"/>
        <v/>
      </c>
      <c r="P48" s="41" t="str">
        <f t="shared" si="15"/>
        <v/>
      </c>
      <c r="Q48" s="41" t="str">
        <f t="shared" si="16"/>
        <v/>
      </c>
      <c r="R48" s="41" t="str">
        <f t="shared" si="21"/>
        <v/>
      </c>
      <c r="S48" s="41" t="str">
        <f t="shared" si="17"/>
        <v/>
      </c>
      <c r="T48" s="41" t="str">
        <f t="shared" si="18"/>
        <v/>
      </c>
      <c r="U48" s="41" t="str">
        <f t="shared" si="22"/>
        <v/>
      </c>
      <c r="V48" s="41" t="str">
        <f t="shared" si="23"/>
        <v/>
      </c>
      <c r="W48" s="41" t="str">
        <f t="shared" si="24"/>
        <v/>
      </c>
      <c r="X48" s="41" t="str">
        <f t="shared" si="25"/>
        <v/>
      </c>
      <c r="Y48" s="41" t="str">
        <f t="shared" si="26"/>
        <v/>
      </c>
      <c r="Z48" s="41" t="str">
        <f t="shared" si="27"/>
        <v/>
      </c>
      <c r="AA48" s="41" t="str">
        <f t="shared" si="28"/>
        <v/>
      </c>
      <c r="AB48" s="41" t="str">
        <f t="shared" si="29"/>
        <v/>
      </c>
      <c r="AC48" s="41" t="str">
        <f t="shared" si="30"/>
        <v/>
      </c>
      <c r="AD48" s="41" t="str">
        <f t="shared" si="31"/>
        <v/>
      </c>
      <c r="AE48" s="41" t="str">
        <f t="shared" si="32"/>
        <v/>
      </c>
      <c r="AF48" s="40"/>
      <c r="AH48" s="23">
        <v>2</v>
      </c>
      <c r="AI48" s="24">
        <v>0.82499999999999996</v>
      </c>
      <c r="AJ48" s="24"/>
      <c r="AK48" s="24"/>
      <c r="AL48" s="34"/>
    </row>
    <row r="49" spans="1:38" x14ac:dyDescent="0.25">
      <c r="A49" s="71"/>
      <c r="B49" s="71"/>
      <c r="C49" s="41" t="str">
        <f t="shared" si="12"/>
        <v/>
      </c>
      <c r="D49" s="71"/>
      <c r="E49" s="71"/>
      <c r="F49" s="71"/>
      <c r="G49" s="71"/>
      <c r="H49" s="71"/>
      <c r="I49" s="71"/>
      <c r="J49" s="71"/>
      <c r="K49" s="71"/>
      <c r="L49" s="71"/>
      <c r="M49" s="71"/>
      <c r="N49" s="41" t="str">
        <f t="shared" si="19"/>
        <v/>
      </c>
      <c r="O49" s="41" t="str">
        <f t="shared" si="20"/>
        <v/>
      </c>
      <c r="P49" s="41" t="str">
        <f t="shared" si="15"/>
        <v/>
      </c>
      <c r="Q49" s="41" t="str">
        <f t="shared" si="16"/>
        <v/>
      </c>
      <c r="R49" s="41" t="str">
        <f t="shared" si="21"/>
        <v/>
      </c>
      <c r="S49" s="41" t="str">
        <f t="shared" si="17"/>
        <v/>
      </c>
      <c r="T49" s="41" t="str">
        <f t="shared" si="18"/>
        <v/>
      </c>
      <c r="U49" s="41" t="str">
        <f t="shared" si="22"/>
        <v/>
      </c>
      <c r="V49" s="41" t="str">
        <f t="shared" si="23"/>
        <v/>
      </c>
      <c r="W49" s="41" t="str">
        <f t="shared" si="24"/>
        <v/>
      </c>
      <c r="X49" s="41" t="str">
        <f t="shared" si="25"/>
        <v/>
      </c>
      <c r="Y49" s="41" t="str">
        <f t="shared" si="26"/>
        <v/>
      </c>
      <c r="Z49" s="41" t="str">
        <f t="shared" si="27"/>
        <v/>
      </c>
      <c r="AA49" s="41" t="str">
        <f t="shared" si="28"/>
        <v/>
      </c>
      <c r="AB49" s="41" t="str">
        <f t="shared" si="29"/>
        <v/>
      </c>
      <c r="AC49" s="41" t="str">
        <f t="shared" si="30"/>
        <v/>
      </c>
      <c r="AD49" s="41" t="str">
        <f t="shared" si="31"/>
        <v/>
      </c>
      <c r="AE49" s="41" t="str">
        <f t="shared" si="32"/>
        <v/>
      </c>
      <c r="AF49" s="40"/>
      <c r="AH49" s="23">
        <v>3</v>
      </c>
      <c r="AI49" s="24">
        <v>0.874</v>
      </c>
      <c r="AJ49" s="24"/>
      <c r="AK49" s="24"/>
      <c r="AL49" s="34"/>
    </row>
    <row r="50" spans="1:38" x14ac:dyDescent="0.25">
      <c r="A50" s="71"/>
      <c r="B50" s="71"/>
      <c r="C50" s="41" t="str">
        <f t="shared" si="12"/>
        <v/>
      </c>
      <c r="D50" s="71"/>
      <c r="E50" s="71"/>
      <c r="F50" s="71"/>
      <c r="G50" s="71"/>
      <c r="H50" s="71"/>
      <c r="I50" s="71"/>
      <c r="J50" s="71"/>
      <c r="K50" s="71"/>
      <c r="L50" s="71"/>
      <c r="M50" s="71"/>
      <c r="N50" s="41" t="str">
        <f t="shared" si="19"/>
        <v/>
      </c>
      <c r="O50" s="41" t="str">
        <f t="shared" si="20"/>
        <v/>
      </c>
      <c r="P50" s="41" t="str">
        <f t="shared" si="15"/>
        <v/>
      </c>
      <c r="Q50" s="41" t="str">
        <f t="shared" si="16"/>
        <v/>
      </c>
      <c r="R50" s="41" t="str">
        <f t="shared" si="21"/>
        <v/>
      </c>
      <c r="S50" s="41" t="str">
        <f t="shared" si="17"/>
        <v/>
      </c>
      <c r="T50" s="41" t="str">
        <f t="shared" si="18"/>
        <v/>
      </c>
      <c r="U50" s="41" t="str">
        <f t="shared" si="22"/>
        <v/>
      </c>
      <c r="V50" s="41" t="str">
        <f t="shared" si="23"/>
        <v/>
      </c>
      <c r="W50" s="41" t="str">
        <f t="shared" si="24"/>
        <v/>
      </c>
      <c r="X50" s="41" t="str">
        <f t="shared" si="25"/>
        <v/>
      </c>
      <c r="Y50" s="41" t="str">
        <f t="shared" si="26"/>
        <v/>
      </c>
      <c r="Z50" s="41" t="str">
        <f t="shared" si="27"/>
        <v/>
      </c>
      <c r="AA50" s="41" t="str">
        <f t="shared" si="28"/>
        <v/>
      </c>
      <c r="AB50" s="41" t="str">
        <f t="shared" si="29"/>
        <v/>
      </c>
      <c r="AC50" s="41" t="str">
        <f t="shared" si="30"/>
        <v/>
      </c>
      <c r="AD50" s="41" t="str">
        <f t="shared" si="31"/>
        <v/>
      </c>
      <c r="AE50" s="41" t="str">
        <f t="shared" si="32"/>
        <v/>
      </c>
      <c r="AF50" s="40"/>
      <c r="AH50" s="23">
        <v>4</v>
      </c>
      <c r="AI50" s="24">
        <v>0.55900000000000005</v>
      </c>
      <c r="AJ50" s="24"/>
      <c r="AK50" s="24"/>
      <c r="AL50" s="34"/>
    </row>
    <row r="51" spans="1:38" x14ac:dyDescent="0.25">
      <c r="A51" s="71"/>
      <c r="B51" s="71"/>
      <c r="C51" s="41" t="str">
        <f t="shared" si="12"/>
        <v/>
      </c>
      <c r="D51" s="71"/>
      <c r="E51" s="71"/>
      <c r="F51" s="71"/>
      <c r="G51" s="71"/>
      <c r="H51" s="71"/>
      <c r="I51" s="71"/>
      <c r="J51" s="71"/>
      <c r="K51" s="71"/>
      <c r="L51" s="71"/>
      <c r="M51" s="71"/>
      <c r="N51" s="41" t="str">
        <f t="shared" si="19"/>
        <v/>
      </c>
      <c r="O51" s="41" t="str">
        <f t="shared" si="20"/>
        <v/>
      </c>
      <c r="P51" s="41" t="str">
        <f t="shared" si="15"/>
        <v/>
      </c>
      <c r="Q51" s="41" t="str">
        <f t="shared" si="16"/>
        <v/>
      </c>
      <c r="R51" s="41" t="str">
        <f t="shared" si="21"/>
        <v/>
      </c>
      <c r="S51" s="41" t="str">
        <f t="shared" si="17"/>
        <v/>
      </c>
      <c r="T51" s="41" t="str">
        <f t="shared" si="18"/>
        <v/>
      </c>
      <c r="U51" s="41" t="str">
        <f t="shared" si="22"/>
        <v/>
      </c>
      <c r="V51" s="41" t="str">
        <f t="shared" si="23"/>
        <v/>
      </c>
      <c r="W51" s="41" t="str">
        <f t="shared" si="24"/>
        <v/>
      </c>
      <c r="X51" s="41" t="str">
        <f t="shared" si="25"/>
        <v/>
      </c>
      <c r="Y51" s="41" t="str">
        <f t="shared" si="26"/>
        <v/>
      </c>
      <c r="Z51" s="41" t="str">
        <f t="shared" si="27"/>
        <v/>
      </c>
      <c r="AA51" s="41" t="str">
        <f t="shared" si="28"/>
        <v/>
      </c>
      <c r="AB51" s="41" t="str">
        <f t="shared" si="29"/>
        <v/>
      </c>
      <c r="AC51" s="41" t="str">
        <f t="shared" si="30"/>
        <v/>
      </c>
      <c r="AD51" s="41" t="str">
        <f t="shared" si="31"/>
        <v/>
      </c>
      <c r="AE51" s="41" t="str">
        <f t="shared" si="32"/>
        <v/>
      </c>
      <c r="AF51" s="40"/>
      <c r="AH51" s="23">
        <v>5</v>
      </c>
      <c r="AI51" s="24">
        <v>0.41199999999999998</v>
      </c>
      <c r="AJ51" s="24"/>
      <c r="AK51" s="24"/>
      <c r="AL51" s="34"/>
    </row>
    <row r="52" spans="1:38" x14ac:dyDescent="0.25">
      <c r="A52" s="71"/>
      <c r="B52" s="71"/>
      <c r="C52" s="41" t="str">
        <f t="shared" si="12"/>
        <v/>
      </c>
      <c r="D52" s="71"/>
      <c r="E52" s="71"/>
      <c r="F52" s="71"/>
      <c r="G52" s="71"/>
      <c r="H52" s="71"/>
      <c r="I52" s="71"/>
      <c r="J52" s="71"/>
      <c r="K52" s="71"/>
      <c r="L52" s="71"/>
      <c r="M52" s="71"/>
      <c r="N52" s="41" t="str">
        <f t="shared" si="19"/>
        <v/>
      </c>
      <c r="O52" s="41" t="str">
        <f t="shared" si="20"/>
        <v/>
      </c>
      <c r="P52" s="41" t="str">
        <f t="shared" si="15"/>
        <v/>
      </c>
      <c r="Q52" s="41" t="str">
        <f t="shared" si="16"/>
        <v/>
      </c>
      <c r="R52" s="41" t="str">
        <f t="shared" si="21"/>
        <v/>
      </c>
      <c r="S52" s="41" t="str">
        <f t="shared" si="17"/>
        <v/>
      </c>
      <c r="T52" s="41" t="str">
        <f t="shared" si="18"/>
        <v/>
      </c>
      <c r="U52" s="41" t="str">
        <f t="shared" si="22"/>
        <v/>
      </c>
      <c r="V52" s="41" t="str">
        <f t="shared" si="23"/>
        <v/>
      </c>
      <c r="W52" s="41" t="str">
        <f t="shared" si="24"/>
        <v/>
      </c>
      <c r="X52" s="41" t="str">
        <f t="shared" si="25"/>
        <v/>
      </c>
      <c r="Y52" s="41" t="str">
        <f t="shared" si="26"/>
        <v/>
      </c>
      <c r="Z52" s="41" t="str">
        <f t="shared" si="27"/>
        <v/>
      </c>
      <c r="AA52" s="41" t="str">
        <f t="shared" si="28"/>
        <v/>
      </c>
      <c r="AB52" s="41" t="str">
        <f t="shared" si="29"/>
        <v/>
      </c>
      <c r="AC52" s="41" t="str">
        <f t="shared" si="30"/>
        <v/>
      </c>
      <c r="AD52" s="41" t="str">
        <f t="shared" si="31"/>
        <v/>
      </c>
      <c r="AE52" s="41" t="str">
        <f t="shared" si="32"/>
        <v/>
      </c>
      <c r="AF52" s="40"/>
      <c r="AH52" s="23">
        <v>6</v>
      </c>
      <c r="AI52" s="24">
        <v>0.80300000000000005</v>
      </c>
      <c r="AJ52" s="24"/>
      <c r="AK52" s="24"/>
      <c r="AL52" s="34"/>
    </row>
    <row r="53" spans="1:38" x14ac:dyDescent="0.25">
      <c r="A53" s="71"/>
      <c r="B53" s="71"/>
      <c r="C53" s="41" t="str">
        <f t="shared" si="12"/>
        <v/>
      </c>
      <c r="D53" s="71"/>
      <c r="E53" s="71"/>
      <c r="F53" s="71"/>
      <c r="G53" s="71"/>
      <c r="H53" s="71"/>
      <c r="I53" s="71"/>
      <c r="J53" s="71"/>
      <c r="K53" s="71"/>
      <c r="L53" s="71"/>
      <c r="M53" s="71"/>
      <c r="N53" s="41" t="str">
        <f t="shared" si="19"/>
        <v/>
      </c>
      <c r="O53" s="41" t="str">
        <f t="shared" si="20"/>
        <v/>
      </c>
      <c r="P53" s="41" t="str">
        <f t="shared" si="15"/>
        <v/>
      </c>
      <c r="Q53" s="41" t="str">
        <f t="shared" si="16"/>
        <v/>
      </c>
      <c r="R53" s="41" t="str">
        <f t="shared" si="21"/>
        <v/>
      </c>
      <c r="S53" s="41" t="str">
        <f t="shared" si="17"/>
        <v/>
      </c>
      <c r="T53" s="41" t="str">
        <f t="shared" si="18"/>
        <v/>
      </c>
      <c r="U53" s="41" t="str">
        <f t="shared" si="22"/>
        <v/>
      </c>
      <c r="V53" s="41" t="str">
        <f t="shared" si="23"/>
        <v/>
      </c>
      <c r="W53" s="41" t="str">
        <f t="shared" si="24"/>
        <v/>
      </c>
      <c r="X53" s="41" t="str">
        <f t="shared" si="25"/>
        <v/>
      </c>
      <c r="Y53" s="41" t="str">
        <f t="shared" si="26"/>
        <v/>
      </c>
      <c r="Z53" s="41" t="str">
        <f t="shared" si="27"/>
        <v/>
      </c>
      <c r="AA53" s="41" t="str">
        <f t="shared" si="28"/>
        <v/>
      </c>
      <c r="AB53" s="41" t="str">
        <f t="shared" si="29"/>
        <v/>
      </c>
      <c r="AC53" s="41" t="str">
        <f t="shared" si="30"/>
        <v/>
      </c>
      <c r="AD53" s="41" t="str">
        <f t="shared" si="31"/>
        <v/>
      </c>
      <c r="AE53" s="41" t="str">
        <f t="shared" si="32"/>
        <v/>
      </c>
      <c r="AF53" s="40"/>
      <c r="AH53" s="23">
        <v>7</v>
      </c>
      <c r="AI53" s="24">
        <v>0.81699999999999995</v>
      </c>
      <c r="AJ53" s="24"/>
      <c r="AK53" s="24"/>
      <c r="AL53" s="34"/>
    </row>
    <row r="54" spans="1:38" x14ac:dyDescent="0.25">
      <c r="A54" s="71"/>
      <c r="B54" s="71"/>
      <c r="C54" s="41" t="str">
        <f t="shared" si="12"/>
        <v/>
      </c>
      <c r="D54" s="71"/>
      <c r="E54" s="71"/>
      <c r="F54" s="71"/>
      <c r="G54" s="71"/>
      <c r="H54" s="71"/>
      <c r="I54" s="71"/>
      <c r="J54" s="71"/>
      <c r="K54" s="71"/>
      <c r="L54" s="71"/>
      <c r="M54" s="71"/>
      <c r="N54" s="41" t="str">
        <f t="shared" si="19"/>
        <v/>
      </c>
      <c r="O54" s="41" t="str">
        <f t="shared" si="20"/>
        <v/>
      </c>
      <c r="P54" s="41" t="str">
        <f t="shared" si="15"/>
        <v/>
      </c>
      <c r="Q54" s="41" t="str">
        <f t="shared" si="16"/>
        <v/>
      </c>
      <c r="R54" s="41" t="str">
        <f t="shared" si="21"/>
        <v/>
      </c>
      <c r="S54" s="41" t="str">
        <f t="shared" si="17"/>
        <v/>
      </c>
      <c r="T54" s="41" t="str">
        <f t="shared" si="18"/>
        <v/>
      </c>
      <c r="U54" s="41" t="str">
        <f t="shared" si="22"/>
        <v/>
      </c>
      <c r="V54" s="41" t="str">
        <f t="shared" si="23"/>
        <v/>
      </c>
      <c r="W54" s="41" t="str">
        <f t="shared" si="24"/>
        <v/>
      </c>
      <c r="X54" s="41" t="str">
        <f t="shared" si="25"/>
        <v/>
      </c>
      <c r="Y54" s="41" t="str">
        <f t="shared" si="26"/>
        <v/>
      </c>
      <c r="Z54" s="41" t="str">
        <f t="shared" si="27"/>
        <v/>
      </c>
      <c r="AA54" s="41" t="str">
        <f t="shared" si="28"/>
        <v/>
      </c>
      <c r="AB54" s="41" t="str">
        <f t="shared" si="29"/>
        <v/>
      </c>
      <c r="AC54" s="41" t="str">
        <f t="shared" si="30"/>
        <v/>
      </c>
      <c r="AD54" s="41" t="str">
        <f t="shared" si="31"/>
        <v/>
      </c>
      <c r="AE54" s="41" t="str">
        <f t="shared" si="32"/>
        <v/>
      </c>
      <c r="AF54" s="40"/>
      <c r="AH54" s="23">
        <v>8</v>
      </c>
      <c r="AI54" s="24">
        <v>1.3109999999999999</v>
      </c>
      <c r="AJ54" s="24"/>
      <c r="AK54" s="24"/>
      <c r="AL54" s="34"/>
    </row>
    <row r="55" spans="1:38" ht="15.75" thickBot="1" x14ac:dyDescent="0.3">
      <c r="A55" s="71"/>
      <c r="B55" s="71"/>
      <c r="C55" s="41" t="str">
        <f t="shared" si="12"/>
        <v/>
      </c>
      <c r="D55" s="71"/>
      <c r="E55" s="71"/>
      <c r="F55" s="71"/>
      <c r="G55" s="71"/>
      <c r="H55" s="71"/>
      <c r="I55" s="71"/>
      <c r="J55" s="71"/>
      <c r="K55" s="71"/>
      <c r="L55" s="71"/>
      <c r="M55" s="71"/>
      <c r="N55" s="41" t="str">
        <f t="shared" si="19"/>
        <v/>
      </c>
      <c r="O55" s="41" t="str">
        <f t="shared" si="20"/>
        <v/>
      </c>
      <c r="P55" s="41" t="str">
        <f t="shared" si="15"/>
        <v/>
      </c>
      <c r="Q55" s="41" t="str">
        <f t="shared" si="16"/>
        <v/>
      </c>
      <c r="R55" s="41" t="str">
        <f t="shared" si="21"/>
        <v/>
      </c>
      <c r="S55" s="41" t="str">
        <f t="shared" si="17"/>
        <v/>
      </c>
      <c r="T55" s="41" t="str">
        <f t="shared" si="18"/>
        <v/>
      </c>
      <c r="U55" s="41" t="str">
        <f t="shared" si="22"/>
        <v/>
      </c>
      <c r="V55" s="41" t="str">
        <f t="shared" si="23"/>
        <v/>
      </c>
      <c r="W55" s="41" t="str">
        <f t="shared" si="24"/>
        <v/>
      </c>
      <c r="X55" s="41" t="str">
        <f t="shared" si="25"/>
        <v/>
      </c>
      <c r="Y55" s="41" t="str">
        <f t="shared" si="26"/>
        <v/>
      </c>
      <c r="Z55" s="41" t="str">
        <f t="shared" si="27"/>
        <v/>
      </c>
      <c r="AA55" s="41" t="str">
        <f t="shared" si="28"/>
        <v/>
      </c>
      <c r="AB55" s="41" t="str">
        <f t="shared" si="29"/>
        <v/>
      </c>
      <c r="AC55" s="41" t="str">
        <f t="shared" si="30"/>
        <v/>
      </c>
      <c r="AD55" s="41" t="str">
        <f t="shared" si="31"/>
        <v/>
      </c>
      <c r="AE55" s="41" t="str">
        <f t="shared" si="32"/>
        <v/>
      </c>
      <c r="AF55" s="40"/>
      <c r="AH55" s="22">
        <v>9</v>
      </c>
      <c r="AI55" s="14">
        <v>0.35849999999999999</v>
      </c>
      <c r="AJ55" s="14"/>
      <c r="AK55" s="14"/>
      <c r="AL55" s="34"/>
    </row>
    <row r="56" spans="1:38" x14ac:dyDescent="0.25">
      <c r="A56" s="71"/>
      <c r="B56" s="71"/>
      <c r="C56" s="41" t="str">
        <f t="shared" si="12"/>
        <v/>
      </c>
      <c r="D56" s="71"/>
      <c r="E56" s="71"/>
      <c r="F56" s="71"/>
      <c r="G56" s="71"/>
      <c r="H56" s="71"/>
      <c r="I56" s="71"/>
      <c r="J56" s="71"/>
      <c r="K56" s="71"/>
      <c r="L56" s="71"/>
      <c r="M56" s="71"/>
      <c r="N56" s="41" t="str">
        <f t="shared" si="19"/>
        <v/>
      </c>
      <c r="O56" s="41" t="str">
        <f t="shared" si="20"/>
        <v/>
      </c>
      <c r="P56" s="41" t="str">
        <f t="shared" si="15"/>
        <v/>
      </c>
      <c r="Q56" s="41" t="str">
        <f t="shared" si="16"/>
        <v/>
      </c>
      <c r="R56" s="41" t="str">
        <f t="shared" si="21"/>
        <v/>
      </c>
      <c r="S56" s="41" t="str">
        <f t="shared" si="17"/>
        <v/>
      </c>
      <c r="T56" s="41" t="str">
        <f t="shared" si="18"/>
        <v/>
      </c>
      <c r="U56" s="41" t="str">
        <f t="shared" si="22"/>
        <v/>
      </c>
      <c r="V56" s="41" t="str">
        <f t="shared" si="23"/>
        <v/>
      </c>
      <c r="W56" s="41" t="str">
        <f t="shared" si="24"/>
        <v/>
      </c>
      <c r="X56" s="41" t="str">
        <f t="shared" si="25"/>
        <v/>
      </c>
      <c r="Y56" s="41" t="str">
        <f t="shared" si="26"/>
        <v/>
      </c>
      <c r="Z56" s="41" t="str">
        <f t="shared" si="27"/>
        <v/>
      </c>
      <c r="AA56" s="41" t="str">
        <f t="shared" si="28"/>
        <v/>
      </c>
      <c r="AB56" s="41" t="str">
        <f t="shared" si="29"/>
        <v/>
      </c>
      <c r="AC56" s="41" t="str">
        <f t="shared" si="30"/>
        <v/>
      </c>
      <c r="AD56" s="41" t="str">
        <f t="shared" si="31"/>
        <v/>
      </c>
      <c r="AE56" s="41" t="str">
        <f t="shared" si="32"/>
        <v/>
      </c>
      <c r="AF56" s="40"/>
      <c r="AH56" s="13"/>
      <c r="AI56" s="13"/>
      <c r="AJ56" s="13"/>
      <c r="AK56" s="13"/>
    </row>
    <row r="57" spans="1:38" x14ac:dyDescent="0.25">
      <c r="A57" s="71"/>
      <c r="B57" s="71"/>
      <c r="C57" s="41" t="str">
        <f t="shared" si="12"/>
        <v/>
      </c>
      <c r="D57" s="71"/>
      <c r="E57" s="71"/>
      <c r="F57" s="71"/>
      <c r="G57" s="71"/>
      <c r="H57" s="71"/>
      <c r="I57" s="71"/>
      <c r="J57" s="71"/>
      <c r="K57" s="71"/>
      <c r="L57" s="71"/>
      <c r="M57" s="71"/>
      <c r="N57" s="41" t="str">
        <f t="shared" si="19"/>
        <v/>
      </c>
      <c r="O57" s="41" t="str">
        <f t="shared" si="20"/>
        <v/>
      </c>
      <c r="P57" s="41" t="str">
        <f t="shared" si="15"/>
        <v/>
      </c>
      <c r="Q57" s="41" t="str">
        <f t="shared" si="16"/>
        <v/>
      </c>
      <c r="R57" s="41" t="str">
        <f t="shared" si="21"/>
        <v/>
      </c>
      <c r="S57" s="41" t="str">
        <f t="shared" si="17"/>
        <v/>
      </c>
      <c r="T57" s="41" t="str">
        <f t="shared" si="18"/>
        <v/>
      </c>
      <c r="U57" s="41" t="str">
        <f t="shared" si="22"/>
        <v/>
      </c>
      <c r="V57" s="41" t="str">
        <f t="shared" si="23"/>
        <v/>
      </c>
      <c r="W57" s="41" t="str">
        <f t="shared" si="24"/>
        <v/>
      </c>
      <c r="X57" s="41" t="str">
        <f t="shared" si="25"/>
        <v/>
      </c>
      <c r="Y57" s="41" t="str">
        <f t="shared" si="26"/>
        <v/>
      </c>
      <c r="Z57" s="41" t="str">
        <f t="shared" si="27"/>
        <v/>
      </c>
      <c r="AA57" s="41" t="str">
        <f t="shared" si="28"/>
        <v/>
      </c>
      <c r="AB57" s="41" t="str">
        <f t="shared" si="29"/>
        <v/>
      </c>
      <c r="AC57" s="41" t="str">
        <f t="shared" si="30"/>
        <v/>
      </c>
      <c r="AD57" s="41" t="str">
        <f t="shared" si="31"/>
        <v/>
      </c>
      <c r="AE57" s="41" t="str">
        <f t="shared" si="32"/>
        <v/>
      </c>
      <c r="AF57" s="40"/>
    </row>
    <row r="58" spans="1:38" x14ac:dyDescent="0.25">
      <c r="A58" s="71"/>
      <c r="B58" s="71"/>
      <c r="C58" s="41" t="str">
        <f t="shared" si="12"/>
        <v/>
      </c>
      <c r="D58" s="71"/>
      <c r="E58" s="71"/>
      <c r="F58" s="71"/>
      <c r="G58" s="71"/>
      <c r="H58" s="71"/>
      <c r="I58" s="71"/>
      <c r="J58" s="71"/>
      <c r="K58" s="71"/>
      <c r="L58" s="71"/>
      <c r="M58" s="71"/>
      <c r="N58" s="41" t="str">
        <f t="shared" si="19"/>
        <v/>
      </c>
      <c r="O58" s="41" t="str">
        <f t="shared" si="20"/>
        <v/>
      </c>
      <c r="P58" s="41" t="str">
        <f t="shared" si="15"/>
        <v/>
      </c>
      <c r="Q58" s="41" t="str">
        <f t="shared" si="16"/>
        <v/>
      </c>
      <c r="R58" s="41" t="str">
        <f t="shared" si="21"/>
        <v/>
      </c>
      <c r="S58" s="41" t="str">
        <f t="shared" si="17"/>
        <v/>
      </c>
      <c r="T58" s="41" t="str">
        <f t="shared" si="18"/>
        <v/>
      </c>
      <c r="U58" s="41" t="str">
        <f t="shared" si="22"/>
        <v/>
      </c>
      <c r="V58" s="41" t="str">
        <f t="shared" si="23"/>
        <v/>
      </c>
      <c r="W58" s="41" t="str">
        <f t="shared" si="24"/>
        <v/>
      </c>
      <c r="X58" s="41" t="str">
        <f t="shared" si="25"/>
        <v/>
      </c>
      <c r="Y58" s="41" t="str">
        <f t="shared" si="26"/>
        <v/>
      </c>
      <c r="Z58" s="41" t="str">
        <f t="shared" si="27"/>
        <v/>
      </c>
      <c r="AA58" s="41" t="str">
        <f t="shared" si="28"/>
        <v/>
      </c>
      <c r="AB58" s="41" t="str">
        <f t="shared" si="29"/>
        <v/>
      </c>
      <c r="AC58" s="41" t="str">
        <f t="shared" si="30"/>
        <v/>
      </c>
      <c r="AD58" s="41" t="str">
        <f t="shared" si="31"/>
        <v/>
      </c>
      <c r="AE58" s="41" t="str">
        <f t="shared" si="32"/>
        <v/>
      </c>
      <c r="AF58" s="40"/>
    </row>
    <row r="59" spans="1:38" x14ac:dyDescent="0.25">
      <c r="A59" s="71"/>
      <c r="B59" s="71"/>
      <c r="C59" s="41" t="str">
        <f t="shared" si="12"/>
        <v/>
      </c>
      <c r="D59" s="71"/>
      <c r="E59" s="71"/>
      <c r="F59" s="71"/>
      <c r="G59" s="71"/>
      <c r="H59" s="71"/>
      <c r="I59" s="71"/>
      <c r="J59" s="71"/>
      <c r="K59" s="71"/>
      <c r="L59" s="71"/>
      <c r="M59" s="71"/>
      <c r="N59" s="41" t="str">
        <f t="shared" si="19"/>
        <v/>
      </c>
      <c r="O59" s="41" t="str">
        <f t="shared" si="20"/>
        <v/>
      </c>
      <c r="P59" s="41" t="str">
        <f t="shared" si="15"/>
        <v/>
      </c>
      <c r="Q59" s="41" t="str">
        <f t="shared" si="16"/>
        <v/>
      </c>
      <c r="R59" s="41" t="str">
        <f t="shared" si="21"/>
        <v/>
      </c>
      <c r="S59" s="41" t="str">
        <f t="shared" si="17"/>
        <v/>
      </c>
      <c r="T59" s="41" t="str">
        <f t="shared" si="18"/>
        <v/>
      </c>
      <c r="U59" s="41" t="str">
        <f t="shared" si="22"/>
        <v/>
      </c>
      <c r="V59" s="41" t="str">
        <f t="shared" si="23"/>
        <v/>
      </c>
      <c r="W59" s="41" t="str">
        <f t="shared" si="24"/>
        <v/>
      </c>
      <c r="X59" s="41" t="str">
        <f t="shared" si="25"/>
        <v/>
      </c>
      <c r="Y59" s="41" t="str">
        <f t="shared" si="26"/>
        <v/>
      </c>
      <c r="Z59" s="41" t="str">
        <f t="shared" si="27"/>
        <v/>
      </c>
      <c r="AA59" s="41" t="str">
        <f t="shared" si="28"/>
        <v/>
      </c>
      <c r="AB59" s="41" t="str">
        <f t="shared" si="29"/>
        <v/>
      </c>
      <c r="AC59" s="41" t="str">
        <f t="shared" si="30"/>
        <v/>
      </c>
      <c r="AD59" s="41" t="str">
        <f t="shared" si="31"/>
        <v/>
      </c>
      <c r="AE59" s="41" t="str">
        <f t="shared" si="32"/>
        <v/>
      </c>
      <c r="AF59" s="40"/>
    </row>
    <row r="60" spans="1:38" x14ac:dyDescent="0.25">
      <c r="A60" s="71"/>
      <c r="B60" s="71"/>
      <c r="C60" s="41" t="str">
        <f t="shared" si="12"/>
        <v/>
      </c>
      <c r="D60" s="71"/>
      <c r="E60" s="71"/>
      <c r="F60" s="71"/>
      <c r="G60" s="71"/>
      <c r="H60" s="71"/>
      <c r="I60" s="71"/>
      <c r="J60" s="71"/>
      <c r="K60" s="71"/>
      <c r="L60" s="71"/>
      <c r="M60" s="71"/>
      <c r="N60" s="41" t="str">
        <f t="shared" si="19"/>
        <v/>
      </c>
      <c r="O60" s="41" t="str">
        <f t="shared" si="20"/>
        <v/>
      </c>
      <c r="P60" s="41" t="str">
        <f t="shared" si="15"/>
        <v/>
      </c>
      <c r="Q60" s="41" t="str">
        <f t="shared" si="16"/>
        <v/>
      </c>
      <c r="R60" s="41" t="str">
        <f t="shared" si="21"/>
        <v/>
      </c>
      <c r="S60" s="41" t="str">
        <f t="shared" si="17"/>
        <v/>
      </c>
      <c r="T60" s="41" t="str">
        <f t="shared" si="18"/>
        <v/>
      </c>
      <c r="U60" s="41" t="str">
        <f t="shared" si="22"/>
        <v/>
      </c>
      <c r="V60" s="41" t="str">
        <f t="shared" si="23"/>
        <v/>
      </c>
      <c r="W60" s="41" t="str">
        <f t="shared" si="24"/>
        <v/>
      </c>
      <c r="X60" s="41" t="str">
        <f t="shared" si="25"/>
        <v/>
      </c>
      <c r="Y60" s="41" t="str">
        <f t="shared" si="26"/>
        <v/>
      </c>
      <c r="Z60" s="41" t="str">
        <f t="shared" si="27"/>
        <v/>
      </c>
      <c r="AA60" s="41" t="str">
        <f t="shared" si="28"/>
        <v/>
      </c>
      <c r="AB60" s="41" t="str">
        <f t="shared" si="29"/>
        <v/>
      </c>
      <c r="AC60" s="41" t="str">
        <f t="shared" si="30"/>
        <v/>
      </c>
      <c r="AD60" s="41" t="str">
        <f t="shared" si="31"/>
        <v/>
      </c>
      <c r="AE60" s="41" t="str">
        <f t="shared" si="32"/>
        <v/>
      </c>
      <c r="AF60" s="40"/>
    </row>
    <row r="61" spans="1:38" x14ac:dyDescent="0.25">
      <c r="A61" s="71"/>
      <c r="B61" s="71"/>
      <c r="C61" s="41" t="str">
        <f t="shared" si="12"/>
        <v/>
      </c>
      <c r="D61" s="71"/>
      <c r="E61" s="71"/>
      <c r="F61" s="71"/>
      <c r="G61" s="71"/>
      <c r="H61" s="71"/>
      <c r="I61" s="71"/>
      <c r="J61" s="71"/>
      <c r="K61" s="71"/>
      <c r="L61" s="71"/>
      <c r="M61" s="71"/>
      <c r="N61" s="41" t="str">
        <f t="shared" si="19"/>
        <v/>
      </c>
      <c r="O61" s="41" t="str">
        <f t="shared" si="20"/>
        <v/>
      </c>
      <c r="P61" s="41" t="str">
        <f t="shared" si="15"/>
        <v/>
      </c>
      <c r="Q61" s="41" t="str">
        <f t="shared" si="16"/>
        <v/>
      </c>
      <c r="R61" s="41" t="str">
        <f t="shared" si="21"/>
        <v/>
      </c>
      <c r="S61" s="41" t="str">
        <f t="shared" si="17"/>
        <v/>
      </c>
      <c r="T61" s="41" t="str">
        <f t="shared" si="18"/>
        <v/>
      </c>
      <c r="U61" s="41" t="str">
        <f t="shared" si="22"/>
        <v/>
      </c>
      <c r="V61" s="41" t="str">
        <f t="shared" si="23"/>
        <v/>
      </c>
      <c r="W61" s="41" t="str">
        <f t="shared" si="24"/>
        <v/>
      </c>
      <c r="X61" s="41" t="str">
        <f t="shared" si="25"/>
        <v/>
      </c>
      <c r="Y61" s="41" t="str">
        <f t="shared" si="26"/>
        <v/>
      </c>
      <c r="Z61" s="41" t="str">
        <f t="shared" si="27"/>
        <v/>
      </c>
      <c r="AA61" s="41" t="str">
        <f t="shared" si="28"/>
        <v/>
      </c>
      <c r="AB61" s="41" t="str">
        <f t="shared" si="29"/>
        <v/>
      </c>
      <c r="AC61" s="41" t="str">
        <f t="shared" si="30"/>
        <v/>
      </c>
      <c r="AD61" s="41" t="str">
        <f t="shared" si="31"/>
        <v/>
      </c>
      <c r="AE61" s="41" t="str">
        <f t="shared" si="32"/>
        <v/>
      </c>
      <c r="AF61" s="40"/>
    </row>
    <row r="62" spans="1:38" x14ac:dyDescent="0.25">
      <c r="A62" s="71"/>
      <c r="B62" s="71"/>
      <c r="C62" s="41" t="str">
        <f t="shared" si="12"/>
        <v/>
      </c>
      <c r="D62" s="71"/>
      <c r="E62" s="71"/>
      <c r="F62" s="71"/>
      <c r="G62" s="71"/>
      <c r="H62" s="71"/>
      <c r="I62" s="71"/>
      <c r="J62" s="71"/>
      <c r="K62" s="71"/>
      <c r="L62" s="71"/>
      <c r="M62" s="71"/>
      <c r="N62" s="41" t="str">
        <f t="shared" si="19"/>
        <v/>
      </c>
      <c r="O62" s="41" t="str">
        <f t="shared" si="20"/>
        <v/>
      </c>
      <c r="P62" s="41" t="str">
        <f t="shared" si="15"/>
        <v/>
      </c>
      <c r="Q62" s="41" t="str">
        <f t="shared" si="16"/>
        <v/>
      </c>
      <c r="R62" s="41" t="str">
        <f t="shared" si="21"/>
        <v/>
      </c>
      <c r="S62" s="41" t="str">
        <f t="shared" si="17"/>
        <v/>
      </c>
      <c r="T62" s="41" t="str">
        <f t="shared" si="18"/>
        <v/>
      </c>
      <c r="U62" s="41" t="str">
        <f t="shared" si="22"/>
        <v/>
      </c>
      <c r="V62" s="41" t="str">
        <f t="shared" si="23"/>
        <v/>
      </c>
      <c r="W62" s="41" t="str">
        <f t="shared" si="24"/>
        <v/>
      </c>
      <c r="X62" s="41" t="str">
        <f t="shared" si="25"/>
        <v/>
      </c>
      <c r="Y62" s="41" t="str">
        <f t="shared" si="26"/>
        <v/>
      </c>
      <c r="Z62" s="41" t="str">
        <f t="shared" si="27"/>
        <v/>
      </c>
      <c r="AA62" s="41" t="str">
        <f t="shared" si="28"/>
        <v/>
      </c>
      <c r="AB62" s="41" t="str">
        <f t="shared" si="29"/>
        <v/>
      </c>
      <c r="AC62" s="41" t="str">
        <f t="shared" si="30"/>
        <v/>
      </c>
      <c r="AD62" s="41" t="str">
        <f t="shared" si="31"/>
        <v/>
      </c>
      <c r="AE62" s="41" t="str">
        <f t="shared" si="32"/>
        <v/>
      </c>
      <c r="AF62" s="40"/>
    </row>
    <row r="63" spans="1:38" x14ac:dyDescent="0.25">
      <c r="A63" s="71"/>
      <c r="B63" s="71"/>
      <c r="C63" s="41" t="str">
        <f t="shared" si="12"/>
        <v/>
      </c>
      <c r="D63" s="71"/>
      <c r="E63" s="71"/>
      <c r="F63" s="71"/>
      <c r="G63" s="71"/>
      <c r="H63" s="71"/>
      <c r="I63" s="71"/>
      <c r="J63" s="71"/>
      <c r="K63" s="71"/>
      <c r="L63" s="71"/>
      <c r="M63" s="71"/>
      <c r="N63" s="41" t="str">
        <f t="shared" si="19"/>
        <v/>
      </c>
      <c r="O63" s="41" t="str">
        <f t="shared" si="20"/>
        <v/>
      </c>
      <c r="P63" s="41" t="str">
        <f t="shared" si="15"/>
        <v/>
      </c>
      <c r="Q63" s="41" t="str">
        <f t="shared" si="16"/>
        <v/>
      </c>
      <c r="R63" s="41" t="str">
        <f t="shared" si="21"/>
        <v/>
      </c>
      <c r="S63" s="41" t="str">
        <f t="shared" si="17"/>
        <v/>
      </c>
      <c r="T63" s="41" t="str">
        <f t="shared" si="18"/>
        <v/>
      </c>
      <c r="U63" s="41" t="str">
        <f t="shared" si="22"/>
        <v/>
      </c>
      <c r="V63" s="41" t="str">
        <f t="shared" si="23"/>
        <v/>
      </c>
      <c r="W63" s="41" t="str">
        <f t="shared" si="24"/>
        <v/>
      </c>
      <c r="X63" s="41" t="str">
        <f t="shared" si="25"/>
        <v/>
      </c>
      <c r="Y63" s="41" t="str">
        <f t="shared" si="26"/>
        <v/>
      </c>
      <c r="Z63" s="41" t="str">
        <f t="shared" si="27"/>
        <v/>
      </c>
      <c r="AA63" s="41" t="str">
        <f t="shared" si="28"/>
        <v/>
      </c>
      <c r="AB63" s="41" t="str">
        <f t="shared" si="29"/>
        <v/>
      </c>
      <c r="AC63" s="41" t="str">
        <f t="shared" si="30"/>
        <v/>
      </c>
      <c r="AD63" s="41" t="str">
        <f t="shared" si="31"/>
        <v/>
      </c>
      <c r="AE63" s="41" t="str">
        <f t="shared" si="32"/>
        <v/>
      </c>
      <c r="AF63" s="40"/>
    </row>
    <row r="64" spans="1:38" x14ac:dyDescent="0.25">
      <c r="A64" s="71"/>
      <c r="B64" s="71"/>
      <c r="C64" s="41" t="str">
        <f t="shared" si="12"/>
        <v/>
      </c>
      <c r="D64" s="71"/>
      <c r="E64" s="71"/>
      <c r="F64" s="71"/>
      <c r="G64" s="71"/>
      <c r="H64" s="71"/>
      <c r="I64" s="71"/>
      <c r="J64" s="71"/>
      <c r="K64" s="71"/>
      <c r="L64" s="71"/>
      <c r="M64" s="71"/>
      <c r="N64" s="41" t="str">
        <f t="shared" si="19"/>
        <v/>
      </c>
      <c r="O64" s="41" t="str">
        <f t="shared" si="20"/>
        <v/>
      </c>
      <c r="P64" s="41" t="str">
        <f t="shared" si="15"/>
        <v/>
      </c>
      <c r="Q64" s="41" t="str">
        <f t="shared" si="16"/>
        <v/>
      </c>
      <c r="R64" s="41" t="str">
        <f t="shared" si="21"/>
        <v/>
      </c>
      <c r="S64" s="41" t="str">
        <f t="shared" si="17"/>
        <v/>
      </c>
      <c r="T64" s="41" t="str">
        <f t="shared" si="18"/>
        <v/>
      </c>
      <c r="U64" s="41" t="str">
        <f t="shared" si="22"/>
        <v/>
      </c>
      <c r="V64" s="41" t="str">
        <f t="shared" si="23"/>
        <v/>
      </c>
      <c r="W64" s="41" t="str">
        <f t="shared" si="24"/>
        <v/>
      </c>
      <c r="X64" s="41" t="str">
        <f t="shared" si="25"/>
        <v/>
      </c>
      <c r="Y64" s="41" t="str">
        <f t="shared" si="26"/>
        <v/>
      </c>
      <c r="Z64" s="41" t="str">
        <f t="shared" si="27"/>
        <v/>
      </c>
      <c r="AA64" s="41" t="str">
        <f t="shared" si="28"/>
        <v/>
      </c>
      <c r="AB64" s="41" t="str">
        <f t="shared" si="29"/>
        <v/>
      </c>
      <c r="AC64" s="41" t="str">
        <f t="shared" si="30"/>
        <v/>
      </c>
      <c r="AD64" s="41" t="str">
        <f t="shared" si="31"/>
        <v/>
      </c>
      <c r="AE64" s="41" t="str">
        <f t="shared" si="32"/>
        <v/>
      </c>
      <c r="AF64" s="40"/>
    </row>
    <row r="65" spans="1:32" x14ac:dyDescent="0.25">
      <c r="A65" s="71"/>
      <c r="B65" s="71"/>
      <c r="C65" s="41" t="str">
        <f t="shared" si="12"/>
        <v/>
      </c>
      <c r="D65" s="71"/>
      <c r="E65" s="71"/>
      <c r="F65" s="71"/>
      <c r="G65" s="71"/>
      <c r="H65" s="71"/>
      <c r="I65" s="71"/>
      <c r="J65" s="71"/>
      <c r="K65" s="71"/>
      <c r="L65" s="71"/>
      <c r="M65" s="71"/>
      <c r="N65" s="41" t="str">
        <f t="shared" si="19"/>
        <v/>
      </c>
      <c r="O65" s="41" t="str">
        <f t="shared" si="20"/>
        <v/>
      </c>
      <c r="P65" s="41" t="str">
        <f t="shared" si="15"/>
        <v/>
      </c>
      <c r="Q65" s="41" t="str">
        <f t="shared" si="16"/>
        <v/>
      </c>
      <c r="R65" s="41" t="str">
        <f t="shared" si="21"/>
        <v/>
      </c>
      <c r="S65" s="41" t="str">
        <f t="shared" si="17"/>
        <v/>
      </c>
      <c r="T65" s="41" t="str">
        <f t="shared" si="18"/>
        <v/>
      </c>
      <c r="U65" s="41" t="str">
        <f t="shared" si="22"/>
        <v/>
      </c>
      <c r="V65" s="41" t="str">
        <f t="shared" si="23"/>
        <v/>
      </c>
      <c r="W65" s="41" t="str">
        <f t="shared" si="24"/>
        <v/>
      </c>
      <c r="X65" s="41" t="str">
        <f t="shared" si="25"/>
        <v/>
      </c>
      <c r="Y65" s="41" t="str">
        <f t="shared" si="26"/>
        <v/>
      </c>
      <c r="Z65" s="41" t="str">
        <f t="shared" si="27"/>
        <v/>
      </c>
      <c r="AA65" s="41" t="str">
        <f t="shared" si="28"/>
        <v/>
      </c>
      <c r="AB65" s="41" t="str">
        <f t="shared" si="29"/>
        <v/>
      </c>
      <c r="AC65" s="41" t="str">
        <f t="shared" si="30"/>
        <v/>
      </c>
      <c r="AD65" s="41" t="str">
        <f t="shared" si="31"/>
        <v/>
      </c>
      <c r="AE65" s="41" t="str">
        <f t="shared" si="32"/>
        <v/>
      </c>
      <c r="AF65" s="40"/>
    </row>
    <row r="66" spans="1:32" x14ac:dyDescent="0.25">
      <c r="A66" s="71"/>
      <c r="B66" s="71"/>
      <c r="C66" s="41" t="str">
        <f t="shared" si="12"/>
        <v/>
      </c>
      <c r="D66" s="71"/>
      <c r="E66" s="71"/>
      <c r="F66" s="71"/>
      <c r="G66" s="71"/>
      <c r="H66" s="71"/>
      <c r="I66" s="71"/>
      <c r="J66" s="71"/>
      <c r="K66" s="71"/>
      <c r="L66" s="71"/>
      <c r="M66" s="71"/>
      <c r="N66" s="41" t="str">
        <f t="shared" si="19"/>
        <v/>
      </c>
      <c r="O66" s="41" t="str">
        <f t="shared" si="20"/>
        <v/>
      </c>
      <c r="P66" s="41" t="str">
        <f t="shared" si="15"/>
        <v/>
      </c>
      <c r="Q66" s="41" t="str">
        <f t="shared" si="16"/>
        <v/>
      </c>
      <c r="R66" s="41" t="str">
        <f t="shared" ref="R66:R100" si="33">IF(ISBLANK(D66),"",(IF(F66="Udrettet",VLOOKUP((C66*D66),$AJ$4:$AK$9,2,TRUE),VLOOKUP((C66*D66),$AJ$11:$AK$16,2,TRUE))))</f>
        <v/>
      </c>
      <c r="S66" s="41" t="str">
        <f t="shared" si="17"/>
        <v/>
      </c>
      <c r="T66" s="41" t="str">
        <f t="shared" si="18"/>
        <v/>
      </c>
      <c r="U66" s="41" t="str">
        <f t="shared" ref="U66:U100" si="34">IF(ISBLANK(B66),"",((IF($B66="Hedeslette",VLOOKUP(($C66*$D66),$AJ$37:$AK$39,2,TRUE),VLOOKUP(($C66*$D66),$AJ$40:$AK$42,2,TRUE)))))</f>
        <v/>
      </c>
      <c r="V66" s="41" t="str">
        <f t="shared" ref="V66:V100" si="35">IF(ISBLANK(H66),"",((S66*$U66*H66)+(S66*(1-H66))))</f>
        <v/>
      </c>
      <c r="W66" s="41" t="str">
        <f t="shared" ref="W66:W100" si="36">IF(ISBLANK(I66),"",((T66*$U66*I66)+(T66*(1-I66))))</f>
        <v/>
      </c>
      <c r="X66" s="41" t="str">
        <f t="shared" ref="X66:X100" si="37">IF(ISBLANK(J66),"",((V66/1000)*J66*1))</f>
        <v/>
      </c>
      <c r="Y66" s="41" t="str">
        <f t="shared" ref="Y66:Y100" si="38">IF(ISBLANK(K66),"",((W66/1000)*K66*1))</f>
        <v/>
      </c>
      <c r="Z66" s="41" t="str">
        <f t="shared" ref="Z66:Z100" si="39">IF(ISBLANK(E66),"",(VLOOKUP(E66,$AH$47:$AI$55,2,TRUE)))</f>
        <v/>
      </c>
      <c r="AA66" s="41" t="str">
        <f t="shared" ref="AA66:AA100" si="40">IF(ISBLANK(E66),"",(X66*$Z66))</f>
        <v/>
      </c>
      <c r="AB66" s="41" t="str">
        <f t="shared" ref="AB66:AB100" si="41">IF(ISBLANK(F66),"",(Y66*$Z66))</f>
        <v/>
      </c>
      <c r="AC66" s="41" t="str">
        <f t="shared" ref="AC66:AC100" si="42">IF(ISBLANK(E66),"",(AA66*$G66))</f>
        <v/>
      </c>
      <c r="AD66" s="41" t="str">
        <f t="shared" ref="AD66:AD100" si="43">IF(ISBLANK(F66),"",(AB66*$G66))</f>
        <v/>
      </c>
      <c r="AE66" s="41" t="str">
        <f t="shared" ref="AE66:AE97" si="44">IF(ISBLANK(F66),"",(AC66+AD66))</f>
        <v/>
      </c>
      <c r="AF66" s="40"/>
    </row>
    <row r="67" spans="1:32" x14ac:dyDescent="0.25">
      <c r="A67" s="71"/>
      <c r="B67" s="71"/>
      <c r="C67" s="41" t="str">
        <f t="shared" ref="C67:C100" si="45">IF(ISBLANK(B67),"",(IF(B67="moræne",10,1)))</f>
        <v/>
      </c>
      <c r="D67" s="71"/>
      <c r="E67" s="71"/>
      <c r="F67" s="71"/>
      <c r="G67" s="71"/>
      <c r="H67" s="71"/>
      <c r="I67" s="71"/>
      <c r="J67" s="71"/>
      <c r="K67" s="71"/>
      <c r="L67" s="71"/>
      <c r="M67" s="71"/>
      <c r="N67" s="41" t="str">
        <f t="shared" ref="N67:N100" si="46">IF(ISBLANK(J67),"",(J67/L67))</f>
        <v/>
      </c>
      <c r="O67" s="41" t="str">
        <f t="shared" ref="O67:O100" si="47">IF(ISBLANK(K67),"",(K67/M67))</f>
        <v/>
      </c>
      <c r="P67" s="41" t="str">
        <f t="shared" ref="P67:P100" si="48">IF(ISBLANK(B67),"",IF(N67&gt;1,1,IF(N67&lt;0.25,0.25,N67)))</f>
        <v/>
      </c>
      <c r="Q67" s="41" t="str">
        <f t="shared" ref="Q67:Q100" si="49">IF(ISBLANK(B67),"",IF(O67&gt;1,1,IF(O67&lt;0.25,0.25,O67)))</f>
        <v/>
      </c>
      <c r="R67" s="41" t="str">
        <f t="shared" si="33"/>
        <v/>
      </c>
      <c r="S67" s="41" t="str">
        <f t="shared" ref="S67:S100" si="50">IF(ISBLANK($B67),"",(IF($B67="Moræne",(0.2688*P67+0.6937)*$R67,((0.2322*P67+0.6271)*$R67))))</f>
        <v/>
      </c>
      <c r="T67" s="41" t="str">
        <f t="shared" ref="T67:T100" si="51">IF(ISBLANK($B67),"",(IF($B67="Moræne",(0.2688*Q67+0.6937)*$R67,((0.2322*Q67+0.6271)*$R67))))</f>
        <v/>
      </c>
      <c r="U67" s="41" t="str">
        <f t="shared" si="34"/>
        <v/>
      </c>
      <c r="V67" s="41" t="str">
        <f t="shared" si="35"/>
        <v/>
      </c>
      <c r="W67" s="41" t="str">
        <f t="shared" si="36"/>
        <v/>
      </c>
      <c r="X67" s="41" t="str">
        <f t="shared" si="37"/>
        <v/>
      </c>
      <c r="Y67" s="41" t="str">
        <f t="shared" si="38"/>
        <v/>
      </c>
      <c r="Z67" s="41" t="str">
        <f t="shared" si="39"/>
        <v/>
      </c>
      <c r="AA67" s="41" t="str">
        <f t="shared" si="40"/>
        <v/>
      </c>
      <c r="AB67" s="41" t="str">
        <f t="shared" si="41"/>
        <v/>
      </c>
      <c r="AC67" s="41" t="str">
        <f t="shared" si="42"/>
        <v/>
      </c>
      <c r="AD67" s="41" t="str">
        <f t="shared" si="43"/>
        <v/>
      </c>
      <c r="AE67" s="41" t="str">
        <f t="shared" si="44"/>
        <v/>
      </c>
      <c r="AF67" s="40"/>
    </row>
    <row r="68" spans="1:32" x14ac:dyDescent="0.25">
      <c r="A68" s="71"/>
      <c r="B68" s="71"/>
      <c r="C68" s="41" t="str">
        <f t="shared" si="45"/>
        <v/>
      </c>
      <c r="D68" s="71"/>
      <c r="E68" s="71"/>
      <c r="F68" s="71"/>
      <c r="G68" s="71"/>
      <c r="H68" s="71"/>
      <c r="I68" s="71"/>
      <c r="J68" s="71"/>
      <c r="K68" s="71"/>
      <c r="L68" s="71"/>
      <c r="M68" s="71"/>
      <c r="N68" s="41" t="str">
        <f t="shared" si="46"/>
        <v/>
      </c>
      <c r="O68" s="41" t="str">
        <f t="shared" si="47"/>
        <v/>
      </c>
      <c r="P68" s="41" t="str">
        <f t="shared" si="48"/>
        <v/>
      </c>
      <c r="Q68" s="41" t="str">
        <f t="shared" si="49"/>
        <v/>
      </c>
      <c r="R68" s="41" t="str">
        <f t="shared" si="33"/>
        <v/>
      </c>
      <c r="S68" s="41" t="str">
        <f t="shared" si="50"/>
        <v/>
      </c>
      <c r="T68" s="41" t="str">
        <f t="shared" si="51"/>
        <v/>
      </c>
      <c r="U68" s="41" t="str">
        <f t="shared" si="34"/>
        <v/>
      </c>
      <c r="V68" s="41" t="str">
        <f t="shared" si="35"/>
        <v/>
      </c>
      <c r="W68" s="41" t="str">
        <f t="shared" si="36"/>
        <v/>
      </c>
      <c r="X68" s="41" t="str">
        <f t="shared" si="37"/>
        <v/>
      </c>
      <c r="Y68" s="41" t="str">
        <f t="shared" si="38"/>
        <v/>
      </c>
      <c r="Z68" s="41" t="str">
        <f t="shared" si="39"/>
        <v/>
      </c>
      <c r="AA68" s="41" t="str">
        <f t="shared" si="40"/>
        <v/>
      </c>
      <c r="AB68" s="41" t="str">
        <f t="shared" si="41"/>
        <v/>
      </c>
      <c r="AC68" s="41" t="str">
        <f t="shared" si="42"/>
        <v/>
      </c>
      <c r="AD68" s="41" t="str">
        <f t="shared" si="43"/>
        <v/>
      </c>
      <c r="AE68" s="41" t="str">
        <f t="shared" si="44"/>
        <v/>
      </c>
      <c r="AF68" s="40"/>
    </row>
    <row r="69" spans="1:32" x14ac:dyDescent="0.25">
      <c r="A69" s="71"/>
      <c r="B69" s="71"/>
      <c r="C69" s="41" t="str">
        <f t="shared" si="45"/>
        <v/>
      </c>
      <c r="D69" s="71"/>
      <c r="E69" s="71"/>
      <c r="F69" s="71"/>
      <c r="G69" s="71"/>
      <c r="H69" s="71"/>
      <c r="I69" s="71"/>
      <c r="J69" s="71"/>
      <c r="K69" s="71"/>
      <c r="L69" s="71"/>
      <c r="M69" s="71"/>
      <c r="N69" s="41" t="str">
        <f t="shared" si="46"/>
        <v/>
      </c>
      <c r="O69" s="41" t="str">
        <f t="shared" si="47"/>
        <v/>
      </c>
      <c r="P69" s="41" t="str">
        <f t="shared" si="48"/>
        <v/>
      </c>
      <c r="Q69" s="41" t="str">
        <f t="shared" si="49"/>
        <v/>
      </c>
      <c r="R69" s="41" t="str">
        <f t="shared" si="33"/>
        <v/>
      </c>
      <c r="S69" s="41" t="str">
        <f t="shared" si="50"/>
        <v/>
      </c>
      <c r="T69" s="41" t="str">
        <f t="shared" si="51"/>
        <v/>
      </c>
      <c r="U69" s="41" t="str">
        <f t="shared" si="34"/>
        <v/>
      </c>
      <c r="V69" s="41" t="str">
        <f t="shared" si="35"/>
        <v/>
      </c>
      <c r="W69" s="41" t="str">
        <f t="shared" si="36"/>
        <v/>
      </c>
      <c r="X69" s="41" t="str">
        <f t="shared" si="37"/>
        <v/>
      </c>
      <c r="Y69" s="41" t="str">
        <f t="shared" si="38"/>
        <v/>
      </c>
      <c r="Z69" s="41" t="str">
        <f t="shared" si="39"/>
        <v/>
      </c>
      <c r="AA69" s="41" t="str">
        <f t="shared" si="40"/>
        <v/>
      </c>
      <c r="AB69" s="41" t="str">
        <f t="shared" si="41"/>
        <v/>
      </c>
      <c r="AC69" s="41" t="str">
        <f t="shared" si="42"/>
        <v/>
      </c>
      <c r="AD69" s="41" t="str">
        <f t="shared" si="43"/>
        <v/>
      </c>
      <c r="AE69" s="41" t="str">
        <f t="shared" si="44"/>
        <v/>
      </c>
      <c r="AF69" s="40"/>
    </row>
    <row r="70" spans="1:32" x14ac:dyDescent="0.25">
      <c r="A70" s="71"/>
      <c r="B70" s="71"/>
      <c r="C70" s="41" t="str">
        <f t="shared" si="45"/>
        <v/>
      </c>
      <c r="D70" s="71"/>
      <c r="E70" s="71"/>
      <c r="F70" s="71"/>
      <c r="G70" s="71"/>
      <c r="H70" s="71"/>
      <c r="I70" s="71"/>
      <c r="J70" s="71"/>
      <c r="K70" s="71"/>
      <c r="L70" s="71"/>
      <c r="M70" s="71"/>
      <c r="N70" s="41" t="str">
        <f t="shared" si="46"/>
        <v/>
      </c>
      <c r="O70" s="41" t="str">
        <f t="shared" si="47"/>
        <v/>
      </c>
      <c r="P70" s="41" t="str">
        <f t="shared" si="48"/>
        <v/>
      </c>
      <c r="Q70" s="41" t="str">
        <f t="shared" si="49"/>
        <v/>
      </c>
      <c r="R70" s="41" t="str">
        <f t="shared" si="33"/>
        <v/>
      </c>
      <c r="S70" s="41" t="str">
        <f t="shared" si="50"/>
        <v/>
      </c>
      <c r="T70" s="41" t="str">
        <f t="shared" si="51"/>
        <v/>
      </c>
      <c r="U70" s="41" t="str">
        <f t="shared" si="34"/>
        <v/>
      </c>
      <c r="V70" s="41" t="str">
        <f t="shared" si="35"/>
        <v/>
      </c>
      <c r="W70" s="41" t="str">
        <f t="shared" si="36"/>
        <v/>
      </c>
      <c r="X70" s="41" t="str">
        <f t="shared" si="37"/>
        <v/>
      </c>
      <c r="Y70" s="41" t="str">
        <f t="shared" si="38"/>
        <v/>
      </c>
      <c r="Z70" s="41" t="str">
        <f t="shared" si="39"/>
        <v/>
      </c>
      <c r="AA70" s="41" t="str">
        <f t="shared" si="40"/>
        <v/>
      </c>
      <c r="AB70" s="41" t="str">
        <f t="shared" si="41"/>
        <v/>
      </c>
      <c r="AC70" s="41" t="str">
        <f t="shared" si="42"/>
        <v/>
      </c>
      <c r="AD70" s="41" t="str">
        <f t="shared" si="43"/>
        <v/>
      </c>
      <c r="AE70" s="41" t="str">
        <f t="shared" si="44"/>
        <v/>
      </c>
      <c r="AF70" s="40"/>
    </row>
    <row r="71" spans="1:32" x14ac:dyDescent="0.25">
      <c r="A71" s="71"/>
      <c r="B71" s="71"/>
      <c r="C71" s="41" t="str">
        <f t="shared" si="45"/>
        <v/>
      </c>
      <c r="D71" s="71"/>
      <c r="E71" s="71"/>
      <c r="F71" s="71"/>
      <c r="G71" s="71"/>
      <c r="H71" s="71"/>
      <c r="I71" s="71"/>
      <c r="J71" s="71"/>
      <c r="K71" s="71"/>
      <c r="L71" s="71"/>
      <c r="M71" s="71"/>
      <c r="N71" s="41" t="str">
        <f t="shared" si="46"/>
        <v/>
      </c>
      <c r="O71" s="41" t="str">
        <f t="shared" si="47"/>
        <v/>
      </c>
      <c r="P71" s="41" t="str">
        <f t="shared" si="48"/>
        <v/>
      </c>
      <c r="Q71" s="41" t="str">
        <f t="shared" si="49"/>
        <v/>
      </c>
      <c r="R71" s="41" t="str">
        <f t="shared" si="33"/>
        <v/>
      </c>
      <c r="S71" s="41" t="str">
        <f t="shared" si="50"/>
        <v/>
      </c>
      <c r="T71" s="41" t="str">
        <f t="shared" si="51"/>
        <v/>
      </c>
      <c r="U71" s="41" t="str">
        <f t="shared" si="34"/>
        <v/>
      </c>
      <c r="V71" s="41" t="str">
        <f t="shared" si="35"/>
        <v/>
      </c>
      <c r="W71" s="41" t="str">
        <f t="shared" si="36"/>
        <v/>
      </c>
      <c r="X71" s="41" t="str">
        <f t="shared" si="37"/>
        <v/>
      </c>
      <c r="Y71" s="41" t="str">
        <f t="shared" si="38"/>
        <v/>
      </c>
      <c r="Z71" s="41" t="str">
        <f t="shared" si="39"/>
        <v/>
      </c>
      <c r="AA71" s="41" t="str">
        <f t="shared" si="40"/>
        <v/>
      </c>
      <c r="AB71" s="41" t="str">
        <f t="shared" si="41"/>
        <v/>
      </c>
      <c r="AC71" s="41" t="str">
        <f t="shared" si="42"/>
        <v/>
      </c>
      <c r="AD71" s="41" t="str">
        <f t="shared" si="43"/>
        <v/>
      </c>
      <c r="AE71" s="41" t="str">
        <f t="shared" si="44"/>
        <v/>
      </c>
      <c r="AF71" s="40"/>
    </row>
    <row r="72" spans="1:32" x14ac:dyDescent="0.25">
      <c r="A72" s="71"/>
      <c r="B72" s="71"/>
      <c r="C72" s="41" t="str">
        <f t="shared" si="45"/>
        <v/>
      </c>
      <c r="D72" s="71"/>
      <c r="E72" s="71"/>
      <c r="F72" s="71"/>
      <c r="G72" s="71"/>
      <c r="H72" s="71"/>
      <c r="I72" s="71"/>
      <c r="J72" s="71"/>
      <c r="K72" s="71"/>
      <c r="L72" s="71"/>
      <c r="M72" s="71"/>
      <c r="N72" s="41" t="str">
        <f t="shared" si="46"/>
        <v/>
      </c>
      <c r="O72" s="41" t="str">
        <f t="shared" si="47"/>
        <v/>
      </c>
      <c r="P72" s="41" t="str">
        <f t="shared" si="48"/>
        <v/>
      </c>
      <c r="Q72" s="41" t="str">
        <f t="shared" si="49"/>
        <v/>
      </c>
      <c r="R72" s="41" t="str">
        <f t="shared" si="33"/>
        <v/>
      </c>
      <c r="S72" s="41" t="str">
        <f t="shared" si="50"/>
        <v/>
      </c>
      <c r="T72" s="41" t="str">
        <f t="shared" si="51"/>
        <v/>
      </c>
      <c r="U72" s="41" t="str">
        <f t="shared" si="34"/>
        <v/>
      </c>
      <c r="V72" s="41" t="str">
        <f t="shared" si="35"/>
        <v/>
      </c>
      <c r="W72" s="41" t="str">
        <f t="shared" si="36"/>
        <v/>
      </c>
      <c r="X72" s="41" t="str">
        <f t="shared" si="37"/>
        <v/>
      </c>
      <c r="Y72" s="41" t="str">
        <f t="shared" si="38"/>
        <v/>
      </c>
      <c r="Z72" s="41" t="str">
        <f t="shared" si="39"/>
        <v/>
      </c>
      <c r="AA72" s="41" t="str">
        <f t="shared" si="40"/>
        <v/>
      </c>
      <c r="AB72" s="41" t="str">
        <f t="shared" si="41"/>
        <v/>
      </c>
      <c r="AC72" s="41" t="str">
        <f t="shared" si="42"/>
        <v/>
      </c>
      <c r="AD72" s="41" t="str">
        <f t="shared" si="43"/>
        <v/>
      </c>
      <c r="AE72" s="41" t="str">
        <f t="shared" si="44"/>
        <v/>
      </c>
      <c r="AF72" s="40"/>
    </row>
    <row r="73" spans="1:32" x14ac:dyDescent="0.25">
      <c r="A73" s="71"/>
      <c r="B73" s="71"/>
      <c r="C73" s="41" t="str">
        <f t="shared" si="45"/>
        <v/>
      </c>
      <c r="D73" s="71"/>
      <c r="E73" s="71"/>
      <c r="F73" s="71"/>
      <c r="G73" s="71"/>
      <c r="H73" s="71"/>
      <c r="I73" s="71"/>
      <c r="J73" s="71"/>
      <c r="K73" s="71"/>
      <c r="L73" s="71"/>
      <c r="M73" s="71"/>
      <c r="N73" s="41" t="str">
        <f t="shared" si="46"/>
        <v/>
      </c>
      <c r="O73" s="41" t="str">
        <f t="shared" si="47"/>
        <v/>
      </c>
      <c r="P73" s="41" t="str">
        <f t="shared" si="48"/>
        <v/>
      </c>
      <c r="Q73" s="41" t="str">
        <f t="shared" si="49"/>
        <v/>
      </c>
      <c r="R73" s="41" t="str">
        <f t="shared" si="33"/>
        <v/>
      </c>
      <c r="S73" s="41" t="str">
        <f t="shared" si="50"/>
        <v/>
      </c>
      <c r="T73" s="41" t="str">
        <f t="shared" si="51"/>
        <v/>
      </c>
      <c r="U73" s="41" t="str">
        <f t="shared" si="34"/>
        <v/>
      </c>
      <c r="V73" s="41" t="str">
        <f t="shared" si="35"/>
        <v/>
      </c>
      <c r="W73" s="41" t="str">
        <f t="shared" si="36"/>
        <v/>
      </c>
      <c r="X73" s="41" t="str">
        <f t="shared" si="37"/>
        <v/>
      </c>
      <c r="Y73" s="41" t="str">
        <f t="shared" si="38"/>
        <v/>
      </c>
      <c r="Z73" s="41" t="str">
        <f t="shared" si="39"/>
        <v/>
      </c>
      <c r="AA73" s="41" t="str">
        <f t="shared" si="40"/>
        <v/>
      </c>
      <c r="AB73" s="41" t="str">
        <f t="shared" si="41"/>
        <v/>
      </c>
      <c r="AC73" s="41" t="str">
        <f t="shared" si="42"/>
        <v/>
      </c>
      <c r="AD73" s="41" t="str">
        <f t="shared" si="43"/>
        <v/>
      </c>
      <c r="AE73" s="41" t="str">
        <f t="shared" si="44"/>
        <v/>
      </c>
      <c r="AF73" s="40"/>
    </row>
    <row r="74" spans="1:32" x14ac:dyDescent="0.25">
      <c r="A74" s="71"/>
      <c r="B74" s="71"/>
      <c r="C74" s="41" t="str">
        <f t="shared" si="45"/>
        <v/>
      </c>
      <c r="D74" s="71"/>
      <c r="E74" s="71"/>
      <c r="F74" s="71"/>
      <c r="G74" s="71"/>
      <c r="H74" s="71"/>
      <c r="I74" s="71"/>
      <c r="J74" s="71"/>
      <c r="K74" s="71"/>
      <c r="L74" s="71"/>
      <c r="M74" s="71"/>
      <c r="N74" s="41" t="str">
        <f t="shared" si="46"/>
        <v/>
      </c>
      <c r="O74" s="41" t="str">
        <f t="shared" si="47"/>
        <v/>
      </c>
      <c r="P74" s="41" t="str">
        <f t="shared" si="48"/>
        <v/>
      </c>
      <c r="Q74" s="41" t="str">
        <f t="shared" si="49"/>
        <v/>
      </c>
      <c r="R74" s="41" t="str">
        <f t="shared" si="33"/>
        <v/>
      </c>
      <c r="S74" s="41" t="str">
        <f t="shared" si="50"/>
        <v/>
      </c>
      <c r="T74" s="41" t="str">
        <f t="shared" si="51"/>
        <v/>
      </c>
      <c r="U74" s="41" t="str">
        <f t="shared" si="34"/>
        <v/>
      </c>
      <c r="V74" s="41" t="str">
        <f t="shared" si="35"/>
        <v/>
      </c>
      <c r="W74" s="41" t="str">
        <f t="shared" si="36"/>
        <v/>
      </c>
      <c r="X74" s="41" t="str">
        <f t="shared" si="37"/>
        <v/>
      </c>
      <c r="Y74" s="41" t="str">
        <f t="shared" si="38"/>
        <v/>
      </c>
      <c r="Z74" s="41" t="str">
        <f t="shared" si="39"/>
        <v/>
      </c>
      <c r="AA74" s="41" t="str">
        <f t="shared" si="40"/>
        <v/>
      </c>
      <c r="AB74" s="41" t="str">
        <f t="shared" si="41"/>
        <v/>
      </c>
      <c r="AC74" s="41" t="str">
        <f t="shared" si="42"/>
        <v/>
      </c>
      <c r="AD74" s="41" t="str">
        <f t="shared" si="43"/>
        <v/>
      </c>
      <c r="AE74" s="41" t="str">
        <f t="shared" si="44"/>
        <v/>
      </c>
      <c r="AF74" s="40"/>
    </row>
    <row r="75" spans="1:32" x14ac:dyDescent="0.25">
      <c r="A75" s="71"/>
      <c r="B75" s="71"/>
      <c r="C75" s="41" t="str">
        <f t="shared" si="45"/>
        <v/>
      </c>
      <c r="D75" s="71"/>
      <c r="E75" s="71"/>
      <c r="F75" s="71"/>
      <c r="G75" s="71"/>
      <c r="H75" s="71"/>
      <c r="I75" s="71"/>
      <c r="J75" s="71"/>
      <c r="K75" s="71"/>
      <c r="L75" s="71"/>
      <c r="M75" s="71"/>
      <c r="N75" s="41" t="str">
        <f t="shared" si="46"/>
        <v/>
      </c>
      <c r="O75" s="41" t="str">
        <f t="shared" si="47"/>
        <v/>
      </c>
      <c r="P75" s="41" t="str">
        <f t="shared" si="48"/>
        <v/>
      </c>
      <c r="Q75" s="41" t="str">
        <f t="shared" si="49"/>
        <v/>
      </c>
      <c r="R75" s="41" t="str">
        <f t="shared" si="33"/>
        <v/>
      </c>
      <c r="S75" s="41" t="str">
        <f t="shared" si="50"/>
        <v/>
      </c>
      <c r="T75" s="41" t="str">
        <f t="shared" si="51"/>
        <v/>
      </c>
      <c r="U75" s="41" t="str">
        <f t="shared" si="34"/>
        <v/>
      </c>
      <c r="V75" s="41" t="str">
        <f t="shared" si="35"/>
        <v/>
      </c>
      <c r="W75" s="41" t="str">
        <f t="shared" si="36"/>
        <v/>
      </c>
      <c r="X75" s="41" t="str">
        <f t="shared" si="37"/>
        <v/>
      </c>
      <c r="Y75" s="41" t="str">
        <f t="shared" si="38"/>
        <v/>
      </c>
      <c r="Z75" s="41" t="str">
        <f t="shared" si="39"/>
        <v/>
      </c>
      <c r="AA75" s="41" t="str">
        <f t="shared" si="40"/>
        <v/>
      </c>
      <c r="AB75" s="41" t="str">
        <f t="shared" si="41"/>
        <v/>
      </c>
      <c r="AC75" s="41" t="str">
        <f t="shared" si="42"/>
        <v/>
      </c>
      <c r="AD75" s="41" t="str">
        <f t="shared" si="43"/>
        <v/>
      </c>
      <c r="AE75" s="41" t="str">
        <f t="shared" si="44"/>
        <v/>
      </c>
      <c r="AF75" s="40"/>
    </row>
    <row r="76" spans="1:32" x14ac:dyDescent="0.25">
      <c r="A76" s="71"/>
      <c r="B76" s="71"/>
      <c r="C76" s="41" t="str">
        <f t="shared" si="45"/>
        <v/>
      </c>
      <c r="D76" s="71"/>
      <c r="E76" s="71"/>
      <c r="F76" s="71"/>
      <c r="G76" s="71"/>
      <c r="H76" s="71"/>
      <c r="I76" s="71"/>
      <c r="J76" s="71"/>
      <c r="K76" s="71"/>
      <c r="L76" s="71"/>
      <c r="M76" s="71"/>
      <c r="N76" s="41" t="str">
        <f t="shared" si="46"/>
        <v/>
      </c>
      <c r="O76" s="41" t="str">
        <f t="shared" si="47"/>
        <v/>
      </c>
      <c r="P76" s="41" t="str">
        <f t="shared" si="48"/>
        <v/>
      </c>
      <c r="Q76" s="41" t="str">
        <f t="shared" si="49"/>
        <v/>
      </c>
      <c r="R76" s="41" t="str">
        <f t="shared" si="33"/>
        <v/>
      </c>
      <c r="S76" s="41" t="str">
        <f t="shared" si="50"/>
        <v/>
      </c>
      <c r="T76" s="41" t="str">
        <f t="shared" si="51"/>
        <v/>
      </c>
      <c r="U76" s="41" t="str">
        <f t="shared" si="34"/>
        <v/>
      </c>
      <c r="V76" s="41" t="str">
        <f t="shared" si="35"/>
        <v/>
      </c>
      <c r="W76" s="41" t="str">
        <f t="shared" si="36"/>
        <v/>
      </c>
      <c r="X76" s="41" t="str">
        <f t="shared" si="37"/>
        <v/>
      </c>
      <c r="Y76" s="41" t="str">
        <f t="shared" si="38"/>
        <v/>
      </c>
      <c r="Z76" s="41" t="str">
        <f t="shared" si="39"/>
        <v/>
      </c>
      <c r="AA76" s="41" t="str">
        <f t="shared" si="40"/>
        <v/>
      </c>
      <c r="AB76" s="41" t="str">
        <f t="shared" si="41"/>
        <v/>
      </c>
      <c r="AC76" s="41" t="str">
        <f t="shared" si="42"/>
        <v/>
      </c>
      <c r="AD76" s="41" t="str">
        <f t="shared" si="43"/>
        <v/>
      </c>
      <c r="AE76" s="41" t="str">
        <f t="shared" si="44"/>
        <v/>
      </c>
      <c r="AF76" s="40"/>
    </row>
    <row r="77" spans="1:32" x14ac:dyDescent="0.25">
      <c r="A77" s="71"/>
      <c r="B77" s="71"/>
      <c r="C77" s="41" t="str">
        <f t="shared" si="45"/>
        <v/>
      </c>
      <c r="D77" s="71"/>
      <c r="E77" s="71"/>
      <c r="F77" s="71"/>
      <c r="G77" s="71"/>
      <c r="H77" s="71"/>
      <c r="I77" s="71"/>
      <c r="J77" s="71"/>
      <c r="K77" s="71"/>
      <c r="L77" s="71"/>
      <c r="M77" s="71"/>
      <c r="N77" s="41" t="str">
        <f t="shared" si="46"/>
        <v/>
      </c>
      <c r="O77" s="41" t="str">
        <f t="shared" si="47"/>
        <v/>
      </c>
      <c r="P77" s="41" t="str">
        <f t="shared" si="48"/>
        <v/>
      </c>
      <c r="Q77" s="41" t="str">
        <f t="shared" si="49"/>
        <v/>
      </c>
      <c r="R77" s="41" t="str">
        <f t="shared" si="33"/>
        <v/>
      </c>
      <c r="S77" s="41" t="str">
        <f t="shared" si="50"/>
        <v/>
      </c>
      <c r="T77" s="41" t="str">
        <f t="shared" si="51"/>
        <v/>
      </c>
      <c r="U77" s="41" t="str">
        <f t="shared" si="34"/>
        <v/>
      </c>
      <c r="V77" s="41" t="str">
        <f t="shared" si="35"/>
        <v/>
      </c>
      <c r="W77" s="41" t="str">
        <f t="shared" si="36"/>
        <v/>
      </c>
      <c r="X77" s="41" t="str">
        <f t="shared" si="37"/>
        <v/>
      </c>
      <c r="Y77" s="41" t="str">
        <f t="shared" si="38"/>
        <v/>
      </c>
      <c r="Z77" s="41" t="str">
        <f t="shared" si="39"/>
        <v/>
      </c>
      <c r="AA77" s="41" t="str">
        <f t="shared" si="40"/>
        <v/>
      </c>
      <c r="AB77" s="41" t="str">
        <f t="shared" si="41"/>
        <v/>
      </c>
      <c r="AC77" s="41" t="str">
        <f t="shared" si="42"/>
        <v/>
      </c>
      <c r="AD77" s="41" t="str">
        <f t="shared" si="43"/>
        <v/>
      </c>
      <c r="AE77" s="41" t="str">
        <f t="shared" si="44"/>
        <v/>
      </c>
      <c r="AF77" s="40"/>
    </row>
    <row r="78" spans="1:32" x14ac:dyDescent="0.25">
      <c r="A78" s="71"/>
      <c r="B78" s="71"/>
      <c r="C78" s="41" t="str">
        <f t="shared" si="45"/>
        <v/>
      </c>
      <c r="D78" s="71"/>
      <c r="E78" s="71"/>
      <c r="F78" s="71"/>
      <c r="G78" s="71"/>
      <c r="H78" s="71"/>
      <c r="I78" s="71"/>
      <c r="J78" s="71"/>
      <c r="K78" s="71"/>
      <c r="L78" s="71"/>
      <c r="M78" s="71"/>
      <c r="N78" s="41" t="str">
        <f t="shared" si="46"/>
        <v/>
      </c>
      <c r="O78" s="41" t="str">
        <f t="shared" si="47"/>
        <v/>
      </c>
      <c r="P78" s="41" t="str">
        <f t="shared" si="48"/>
        <v/>
      </c>
      <c r="Q78" s="41" t="str">
        <f t="shared" si="49"/>
        <v/>
      </c>
      <c r="R78" s="41" t="str">
        <f t="shared" si="33"/>
        <v/>
      </c>
      <c r="S78" s="41" t="str">
        <f t="shared" si="50"/>
        <v/>
      </c>
      <c r="T78" s="41" t="str">
        <f t="shared" si="51"/>
        <v/>
      </c>
      <c r="U78" s="41" t="str">
        <f t="shared" si="34"/>
        <v/>
      </c>
      <c r="V78" s="41" t="str">
        <f t="shared" si="35"/>
        <v/>
      </c>
      <c r="W78" s="41" t="str">
        <f t="shared" si="36"/>
        <v/>
      </c>
      <c r="X78" s="41" t="str">
        <f t="shared" si="37"/>
        <v/>
      </c>
      <c r="Y78" s="41" t="str">
        <f t="shared" si="38"/>
        <v/>
      </c>
      <c r="Z78" s="41" t="str">
        <f t="shared" si="39"/>
        <v/>
      </c>
      <c r="AA78" s="41" t="str">
        <f t="shared" si="40"/>
        <v/>
      </c>
      <c r="AB78" s="41" t="str">
        <f t="shared" si="41"/>
        <v/>
      </c>
      <c r="AC78" s="41" t="str">
        <f t="shared" si="42"/>
        <v/>
      </c>
      <c r="AD78" s="41" t="str">
        <f t="shared" si="43"/>
        <v/>
      </c>
      <c r="AE78" s="41" t="str">
        <f t="shared" si="44"/>
        <v/>
      </c>
      <c r="AF78" s="40"/>
    </row>
    <row r="79" spans="1:32" x14ac:dyDescent="0.25">
      <c r="A79" s="71"/>
      <c r="B79" s="71"/>
      <c r="C79" s="41" t="str">
        <f t="shared" si="45"/>
        <v/>
      </c>
      <c r="D79" s="71"/>
      <c r="E79" s="71"/>
      <c r="F79" s="71"/>
      <c r="G79" s="71"/>
      <c r="H79" s="71"/>
      <c r="I79" s="71"/>
      <c r="J79" s="71"/>
      <c r="K79" s="71"/>
      <c r="L79" s="71"/>
      <c r="M79" s="71"/>
      <c r="N79" s="41" t="str">
        <f t="shared" si="46"/>
        <v/>
      </c>
      <c r="O79" s="41" t="str">
        <f t="shared" si="47"/>
        <v/>
      </c>
      <c r="P79" s="41" t="str">
        <f t="shared" si="48"/>
        <v/>
      </c>
      <c r="Q79" s="41" t="str">
        <f t="shared" si="49"/>
        <v/>
      </c>
      <c r="R79" s="41" t="str">
        <f t="shared" si="33"/>
        <v/>
      </c>
      <c r="S79" s="41" t="str">
        <f t="shared" si="50"/>
        <v/>
      </c>
      <c r="T79" s="41" t="str">
        <f t="shared" si="51"/>
        <v/>
      </c>
      <c r="U79" s="41" t="str">
        <f t="shared" si="34"/>
        <v/>
      </c>
      <c r="V79" s="41" t="str">
        <f t="shared" si="35"/>
        <v/>
      </c>
      <c r="W79" s="41" t="str">
        <f t="shared" si="36"/>
        <v/>
      </c>
      <c r="X79" s="41" t="str">
        <f t="shared" si="37"/>
        <v/>
      </c>
      <c r="Y79" s="41" t="str">
        <f t="shared" si="38"/>
        <v/>
      </c>
      <c r="Z79" s="41" t="str">
        <f t="shared" si="39"/>
        <v/>
      </c>
      <c r="AA79" s="41" t="str">
        <f t="shared" si="40"/>
        <v/>
      </c>
      <c r="AB79" s="41" t="str">
        <f t="shared" si="41"/>
        <v/>
      </c>
      <c r="AC79" s="41" t="str">
        <f t="shared" si="42"/>
        <v/>
      </c>
      <c r="AD79" s="41" t="str">
        <f t="shared" si="43"/>
        <v/>
      </c>
      <c r="AE79" s="41" t="str">
        <f t="shared" si="44"/>
        <v/>
      </c>
      <c r="AF79" s="40"/>
    </row>
    <row r="80" spans="1:32" x14ac:dyDescent="0.25">
      <c r="A80" s="71"/>
      <c r="B80" s="71"/>
      <c r="C80" s="41" t="str">
        <f t="shared" si="45"/>
        <v/>
      </c>
      <c r="D80" s="71"/>
      <c r="E80" s="71"/>
      <c r="F80" s="71"/>
      <c r="G80" s="71"/>
      <c r="H80" s="71"/>
      <c r="I80" s="71"/>
      <c r="J80" s="71"/>
      <c r="K80" s="71"/>
      <c r="L80" s="71"/>
      <c r="M80" s="71"/>
      <c r="N80" s="41" t="str">
        <f t="shared" si="46"/>
        <v/>
      </c>
      <c r="O80" s="41" t="str">
        <f t="shared" si="47"/>
        <v/>
      </c>
      <c r="P80" s="41" t="str">
        <f t="shared" si="48"/>
        <v/>
      </c>
      <c r="Q80" s="41" t="str">
        <f t="shared" si="49"/>
        <v/>
      </c>
      <c r="R80" s="41" t="str">
        <f t="shared" si="33"/>
        <v/>
      </c>
      <c r="S80" s="41" t="str">
        <f t="shared" si="50"/>
        <v/>
      </c>
      <c r="T80" s="41" t="str">
        <f t="shared" si="51"/>
        <v/>
      </c>
      <c r="U80" s="41" t="str">
        <f t="shared" si="34"/>
        <v/>
      </c>
      <c r="V80" s="41" t="str">
        <f t="shared" si="35"/>
        <v/>
      </c>
      <c r="W80" s="41" t="str">
        <f t="shared" si="36"/>
        <v/>
      </c>
      <c r="X80" s="41" t="str">
        <f t="shared" si="37"/>
        <v/>
      </c>
      <c r="Y80" s="41" t="str">
        <f t="shared" si="38"/>
        <v/>
      </c>
      <c r="Z80" s="41" t="str">
        <f t="shared" si="39"/>
        <v/>
      </c>
      <c r="AA80" s="41" t="str">
        <f t="shared" si="40"/>
        <v/>
      </c>
      <c r="AB80" s="41" t="str">
        <f t="shared" si="41"/>
        <v/>
      </c>
      <c r="AC80" s="41" t="str">
        <f t="shared" si="42"/>
        <v/>
      </c>
      <c r="AD80" s="41" t="str">
        <f t="shared" si="43"/>
        <v/>
      </c>
      <c r="AE80" s="41" t="str">
        <f t="shared" si="44"/>
        <v/>
      </c>
      <c r="AF80" s="40"/>
    </row>
    <row r="81" spans="1:32" x14ac:dyDescent="0.25">
      <c r="A81" s="71"/>
      <c r="B81" s="71"/>
      <c r="C81" s="41" t="str">
        <f t="shared" si="45"/>
        <v/>
      </c>
      <c r="D81" s="71"/>
      <c r="E81" s="71"/>
      <c r="F81" s="71"/>
      <c r="G81" s="71"/>
      <c r="H81" s="71"/>
      <c r="I81" s="71"/>
      <c r="J81" s="71"/>
      <c r="K81" s="71"/>
      <c r="L81" s="71"/>
      <c r="M81" s="71"/>
      <c r="N81" s="41" t="str">
        <f t="shared" si="46"/>
        <v/>
      </c>
      <c r="O81" s="41" t="str">
        <f t="shared" si="47"/>
        <v/>
      </c>
      <c r="P81" s="41" t="str">
        <f t="shared" si="48"/>
        <v/>
      </c>
      <c r="Q81" s="41" t="str">
        <f t="shared" si="49"/>
        <v/>
      </c>
      <c r="R81" s="41" t="str">
        <f t="shared" si="33"/>
        <v/>
      </c>
      <c r="S81" s="41" t="str">
        <f t="shared" si="50"/>
        <v/>
      </c>
      <c r="T81" s="41" t="str">
        <f t="shared" si="51"/>
        <v/>
      </c>
      <c r="U81" s="41" t="str">
        <f t="shared" si="34"/>
        <v/>
      </c>
      <c r="V81" s="41" t="str">
        <f t="shared" si="35"/>
        <v/>
      </c>
      <c r="W81" s="41" t="str">
        <f t="shared" si="36"/>
        <v/>
      </c>
      <c r="X81" s="41" t="str">
        <f t="shared" si="37"/>
        <v/>
      </c>
      <c r="Y81" s="41" t="str">
        <f t="shared" si="38"/>
        <v/>
      </c>
      <c r="Z81" s="41" t="str">
        <f t="shared" si="39"/>
        <v/>
      </c>
      <c r="AA81" s="41" t="str">
        <f t="shared" si="40"/>
        <v/>
      </c>
      <c r="AB81" s="41" t="str">
        <f t="shared" si="41"/>
        <v/>
      </c>
      <c r="AC81" s="41" t="str">
        <f t="shared" si="42"/>
        <v/>
      </c>
      <c r="AD81" s="41" t="str">
        <f t="shared" si="43"/>
        <v/>
      </c>
      <c r="AE81" s="41" t="str">
        <f t="shared" si="44"/>
        <v/>
      </c>
      <c r="AF81" s="40"/>
    </row>
    <row r="82" spans="1:32" x14ac:dyDescent="0.25">
      <c r="A82" s="71"/>
      <c r="B82" s="71"/>
      <c r="C82" s="41" t="str">
        <f t="shared" si="45"/>
        <v/>
      </c>
      <c r="D82" s="71"/>
      <c r="E82" s="71"/>
      <c r="F82" s="71"/>
      <c r="G82" s="71"/>
      <c r="H82" s="71"/>
      <c r="I82" s="71"/>
      <c r="J82" s="71"/>
      <c r="K82" s="71"/>
      <c r="L82" s="71"/>
      <c r="M82" s="71"/>
      <c r="N82" s="41" t="str">
        <f t="shared" si="46"/>
        <v/>
      </c>
      <c r="O82" s="41" t="str">
        <f t="shared" si="47"/>
        <v/>
      </c>
      <c r="P82" s="41" t="str">
        <f t="shared" si="48"/>
        <v/>
      </c>
      <c r="Q82" s="41" t="str">
        <f t="shared" si="49"/>
        <v/>
      </c>
      <c r="R82" s="41" t="str">
        <f t="shared" si="33"/>
        <v/>
      </c>
      <c r="S82" s="41" t="str">
        <f t="shared" si="50"/>
        <v/>
      </c>
      <c r="T82" s="41" t="str">
        <f t="shared" si="51"/>
        <v/>
      </c>
      <c r="U82" s="41" t="str">
        <f t="shared" si="34"/>
        <v/>
      </c>
      <c r="V82" s="41" t="str">
        <f t="shared" si="35"/>
        <v/>
      </c>
      <c r="W82" s="41" t="str">
        <f t="shared" si="36"/>
        <v/>
      </c>
      <c r="X82" s="41" t="str">
        <f t="shared" si="37"/>
        <v/>
      </c>
      <c r="Y82" s="41" t="str">
        <f t="shared" si="38"/>
        <v/>
      </c>
      <c r="Z82" s="41" t="str">
        <f t="shared" si="39"/>
        <v/>
      </c>
      <c r="AA82" s="41" t="str">
        <f t="shared" si="40"/>
        <v/>
      </c>
      <c r="AB82" s="41" t="str">
        <f t="shared" si="41"/>
        <v/>
      </c>
      <c r="AC82" s="41" t="str">
        <f t="shared" si="42"/>
        <v/>
      </c>
      <c r="AD82" s="41" t="str">
        <f t="shared" si="43"/>
        <v/>
      </c>
      <c r="AE82" s="41" t="str">
        <f t="shared" si="44"/>
        <v/>
      </c>
      <c r="AF82" s="40"/>
    </row>
    <row r="83" spans="1:32" x14ac:dyDescent="0.25">
      <c r="A83" s="71"/>
      <c r="B83" s="71"/>
      <c r="C83" s="41" t="str">
        <f t="shared" si="45"/>
        <v/>
      </c>
      <c r="D83" s="71"/>
      <c r="E83" s="71"/>
      <c r="F83" s="71"/>
      <c r="G83" s="71"/>
      <c r="H83" s="71"/>
      <c r="I83" s="71"/>
      <c r="J83" s="71"/>
      <c r="K83" s="71"/>
      <c r="L83" s="71"/>
      <c r="M83" s="71"/>
      <c r="N83" s="41" t="str">
        <f t="shared" si="46"/>
        <v/>
      </c>
      <c r="O83" s="41" t="str">
        <f t="shared" si="47"/>
        <v/>
      </c>
      <c r="P83" s="41" t="str">
        <f t="shared" si="48"/>
        <v/>
      </c>
      <c r="Q83" s="41" t="str">
        <f t="shared" si="49"/>
        <v/>
      </c>
      <c r="R83" s="41" t="str">
        <f t="shared" si="33"/>
        <v/>
      </c>
      <c r="S83" s="41" t="str">
        <f t="shared" si="50"/>
        <v/>
      </c>
      <c r="T83" s="41" t="str">
        <f t="shared" si="51"/>
        <v/>
      </c>
      <c r="U83" s="41" t="str">
        <f t="shared" si="34"/>
        <v/>
      </c>
      <c r="V83" s="41" t="str">
        <f t="shared" si="35"/>
        <v/>
      </c>
      <c r="W83" s="41" t="str">
        <f t="shared" si="36"/>
        <v/>
      </c>
      <c r="X83" s="41" t="str">
        <f t="shared" si="37"/>
        <v/>
      </c>
      <c r="Y83" s="41" t="str">
        <f t="shared" si="38"/>
        <v/>
      </c>
      <c r="Z83" s="41" t="str">
        <f t="shared" si="39"/>
        <v/>
      </c>
      <c r="AA83" s="41" t="str">
        <f t="shared" si="40"/>
        <v/>
      </c>
      <c r="AB83" s="41" t="str">
        <f t="shared" si="41"/>
        <v/>
      </c>
      <c r="AC83" s="41" t="str">
        <f t="shared" si="42"/>
        <v/>
      </c>
      <c r="AD83" s="41" t="str">
        <f t="shared" si="43"/>
        <v/>
      </c>
      <c r="AE83" s="41" t="str">
        <f t="shared" si="44"/>
        <v/>
      </c>
      <c r="AF83" s="40"/>
    </row>
    <row r="84" spans="1:32" x14ac:dyDescent="0.25">
      <c r="A84" s="71"/>
      <c r="B84" s="71"/>
      <c r="C84" s="41" t="str">
        <f t="shared" si="45"/>
        <v/>
      </c>
      <c r="D84" s="71"/>
      <c r="E84" s="71"/>
      <c r="F84" s="71"/>
      <c r="G84" s="71"/>
      <c r="H84" s="71"/>
      <c r="I84" s="71"/>
      <c r="J84" s="71"/>
      <c r="K84" s="71"/>
      <c r="L84" s="71"/>
      <c r="M84" s="71"/>
      <c r="N84" s="41" t="str">
        <f t="shared" si="46"/>
        <v/>
      </c>
      <c r="O84" s="41" t="str">
        <f t="shared" si="47"/>
        <v/>
      </c>
      <c r="P84" s="41" t="str">
        <f t="shared" si="48"/>
        <v/>
      </c>
      <c r="Q84" s="41" t="str">
        <f t="shared" si="49"/>
        <v/>
      </c>
      <c r="R84" s="41" t="str">
        <f t="shared" si="33"/>
        <v/>
      </c>
      <c r="S84" s="41" t="str">
        <f t="shared" si="50"/>
        <v/>
      </c>
      <c r="T84" s="41" t="str">
        <f t="shared" si="51"/>
        <v/>
      </c>
      <c r="U84" s="41" t="str">
        <f t="shared" si="34"/>
        <v/>
      </c>
      <c r="V84" s="41" t="str">
        <f t="shared" si="35"/>
        <v/>
      </c>
      <c r="W84" s="41" t="str">
        <f t="shared" si="36"/>
        <v/>
      </c>
      <c r="X84" s="41" t="str">
        <f t="shared" si="37"/>
        <v/>
      </c>
      <c r="Y84" s="41" t="str">
        <f t="shared" si="38"/>
        <v/>
      </c>
      <c r="Z84" s="41" t="str">
        <f t="shared" si="39"/>
        <v/>
      </c>
      <c r="AA84" s="41" t="str">
        <f t="shared" si="40"/>
        <v/>
      </c>
      <c r="AB84" s="41" t="str">
        <f t="shared" si="41"/>
        <v/>
      </c>
      <c r="AC84" s="41" t="str">
        <f t="shared" si="42"/>
        <v/>
      </c>
      <c r="AD84" s="41" t="str">
        <f t="shared" si="43"/>
        <v/>
      </c>
      <c r="AE84" s="41" t="str">
        <f t="shared" si="44"/>
        <v/>
      </c>
      <c r="AF84" s="40"/>
    </row>
    <row r="85" spans="1:32" x14ac:dyDescent="0.25">
      <c r="A85" s="71"/>
      <c r="B85" s="71"/>
      <c r="C85" s="41" t="str">
        <f t="shared" si="45"/>
        <v/>
      </c>
      <c r="D85" s="71"/>
      <c r="E85" s="71"/>
      <c r="F85" s="71"/>
      <c r="G85" s="71"/>
      <c r="H85" s="71"/>
      <c r="I85" s="71"/>
      <c r="J85" s="71"/>
      <c r="K85" s="71"/>
      <c r="L85" s="71"/>
      <c r="M85" s="71"/>
      <c r="N85" s="41" t="str">
        <f t="shared" si="46"/>
        <v/>
      </c>
      <c r="O85" s="41" t="str">
        <f t="shared" si="47"/>
        <v/>
      </c>
      <c r="P85" s="41" t="str">
        <f t="shared" si="48"/>
        <v/>
      </c>
      <c r="Q85" s="41" t="str">
        <f t="shared" si="49"/>
        <v/>
      </c>
      <c r="R85" s="41" t="str">
        <f t="shared" si="33"/>
        <v/>
      </c>
      <c r="S85" s="41" t="str">
        <f t="shared" si="50"/>
        <v/>
      </c>
      <c r="T85" s="41" t="str">
        <f t="shared" si="51"/>
        <v/>
      </c>
      <c r="U85" s="41" t="str">
        <f t="shared" si="34"/>
        <v/>
      </c>
      <c r="V85" s="41" t="str">
        <f t="shared" si="35"/>
        <v/>
      </c>
      <c r="W85" s="41" t="str">
        <f t="shared" si="36"/>
        <v/>
      </c>
      <c r="X85" s="41" t="str">
        <f t="shared" si="37"/>
        <v/>
      </c>
      <c r="Y85" s="41" t="str">
        <f t="shared" si="38"/>
        <v/>
      </c>
      <c r="Z85" s="41" t="str">
        <f t="shared" si="39"/>
        <v/>
      </c>
      <c r="AA85" s="41" t="str">
        <f t="shared" si="40"/>
        <v/>
      </c>
      <c r="AB85" s="41" t="str">
        <f t="shared" si="41"/>
        <v/>
      </c>
      <c r="AC85" s="41" t="str">
        <f t="shared" si="42"/>
        <v/>
      </c>
      <c r="AD85" s="41" t="str">
        <f t="shared" si="43"/>
        <v/>
      </c>
      <c r="AE85" s="41" t="str">
        <f t="shared" si="44"/>
        <v/>
      </c>
      <c r="AF85" s="40"/>
    </row>
    <row r="86" spans="1:32" x14ac:dyDescent="0.25">
      <c r="A86" s="71"/>
      <c r="B86" s="71"/>
      <c r="C86" s="41" t="str">
        <f t="shared" si="45"/>
        <v/>
      </c>
      <c r="D86" s="71"/>
      <c r="E86" s="71"/>
      <c r="F86" s="71"/>
      <c r="G86" s="71"/>
      <c r="H86" s="71"/>
      <c r="I86" s="71"/>
      <c r="J86" s="71"/>
      <c r="K86" s="71"/>
      <c r="L86" s="71"/>
      <c r="M86" s="71"/>
      <c r="N86" s="41" t="str">
        <f t="shared" si="46"/>
        <v/>
      </c>
      <c r="O86" s="41" t="str">
        <f t="shared" si="47"/>
        <v/>
      </c>
      <c r="P86" s="41" t="str">
        <f t="shared" si="48"/>
        <v/>
      </c>
      <c r="Q86" s="41" t="str">
        <f t="shared" si="49"/>
        <v/>
      </c>
      <c r="R86" s="41" t="str">
        <f t="shared" si="33"/>
        <v/>
      </c>
      <c r="S86" s="41" t="str">
        <f t="shared" si="50"/>
        <v/>
      </c>
      <c r="T86" s="41" t="str">
        <f t="shared" si="51"/>
        <v/>
      </c>
      <c r="U86" s="41" t="str">
        <f t="shared" si="34"/>
        <v/>
      </c>
      <c r="V86" s="41" t="str">
        <f t="shared" si="35"/>
        <v/>
      </c>
      <c r="W86" s="41" t="str">
        <f t="shared" si="36"/>
        <v/>
      </c>
      <c r="X86" s="41" t="str">
        <f t="shared" si="37"/>
        <v/>
      </c>
      <c r="Y86" s="41" t="str">
        <f t="shared" si="38"/>
        <v/>
      </c>
      <c r="Z86" s="41" t="str">
        <f t="shared" si="39"/>
        <v/>
      </c>
      <c r="AA86" s="41" t="str">
        <f t="shared" si="40"/>
        <v/>
      </c>
      <c r="AB86" s="41" t="str">
        <f t="shared" si="41"/>
        <v/>
      </c>
      <c r="AC86" s="41" t="str">
        <f t="shared" si="42"/>
        <v/>
      </c>
      <c r="AD86" s="41" t="str">
        <f t="shared" si="43"/>
        <v/>
      </c>
      <c r="AE86" s="41" t="str">
        <f t="shared" si="44"/>
        <v/>
      </c>
      <c r="AF86" s="40"/>
    </row>
    <row r="87" spans="1:32" x14ac:dyDescent="0.25">
      <c r="A87" s="71"/>
      <c r="B87" s="71"/>
      <c r="C87" s="41" t="str">
        <f t="shared" si="45"/>
        <v/>
      </c>
      <c r="D87" s="71"/>
      <c r="E87" s="71"/>
      <c r="F87" s="71"/>
      <c r="G87" s="71"/>
      <c r="H87" s="71"/>
      <c r="I87" s="71"/>
      <c r="J87" s="71"/>
      <c r="K87" s="71"/>
      <c r="L87" s="71"/>
      <c r="M87" s="71"/>
      <c r="N87" s="41" t="str">
        <f t="shared" si="46"/>
        <v/>
      </c>
      <c r="O87" s="41" t="str">
        <f t="shared" si="47"/>
        <v/>
      </c>
      <c r="P87" s="41" t="str">
        <f t="shared" si="48"/>
        <v/>
      </c>
      <c r="Q87" s="41" t="str">
        <f t="shared" si="49"/>
        <v/>
      </c>
      <c r="R87" s="41" t="str">
        <f t="shared" si="33"/>
        <v/>
      </c>
      <c r="S87" s="41" t="str">
        <f t="shared" si="50"/>
        <v/>
      </c>
      <c r="T87" s="41" t="str">
        <f t="shared" si="51"/>
        <v/>
      </c>
      <c r="U87" s="41" t="str">
        <f t="shared" si="34"/>
        <v/>
      </c>
      <c r="V87" s="41" t="str">
        <f t="shared" si="35"/>
        <v/>
      </c>
      <c r="W87" s="41" t="str">
        <f t="shared" si="36"/>
        <v/>
      </c>
      <c r="X87" s="41" t="str">
        <f t="shared" si="37"/>
        <v/>
      </c>
      <c r="Y87" s="41" t="str">
        <f t="shared" si="38"/>
        <v/>
      </c>
      <c r="Z87" s="41" t="str">
        <f t="shared" si="39"/>
        <v/>
      </c>
      <c r="AA87" s="41" t="str">
        <f t="shared" si="40"/>
        <v/>
      </c>
      <c r="AB87" s="41" t="str">
        <f t="shared" si="41"/>
        <v/>
      </c>
      <c r="AC87" s="41" t="str">
        <f t="shared" si="42"/>
        <v/>
      </c>
      <c r="AD87" s="41" t="str">
        <f t="shared" si="43"/>
        <v/>
      </c>
      <c r="AE87" s="41" t="str">
        <f t="shared" si="44"/>
        <v/>
      </c>
      <c r="AF87" s="40"/>
    </row>
    <row r="88" spans="1:32" x14ac:dyDescent="0.25">
      <c r="A88" s="71"/>
      <c r="B88" s="71"/>
      <c r="C88" s="41" t="str">
        <f t="shared" si="45"/>
        <v/>
      </c>
      <c r="D88" s="71"/>
      <c r="E88" s="71"/>
      <c r="F88" s="71"/>
      <c r="G88" s="71"/>
      <c r="H88" s="71"/>
      <c r="I88" s="71"/>
      <c r="J88" s="71"/>
      <c r="K88" s="71"/>
      <c r="L88" s="71"/>
      <c r="M88" s="71"/>
      <c r="N88" s="41" t="str">
        <f t="shared" si="46"/>
        <v/>
      </c>
      <c r="O88" s="41" t="str">
        <f t="shared" si="47"/>
        <v/>
      </c>
      <c r="P88" s="41" t="str">
        <f t="shared" si="48"/>
        <v/>
      </c>
      <c r="Q88" s="41" t="str">
        <f t="shared" si="49"/>
        <v/>
      </c>
      <c r="R88" s="41" t="str">
        <f t="shared" si="33"/>
        <v/>
      </c>
      <c r="S88" s="41" t="str">
        <f t="shared" si="50"/>
        <v/>
      </c>
      <c r="T88" s="41" t="str">
        <f t="shared" si="51"/>
        <v/>
      </c>
      <c r="U88" s="41" t="str">
        <f t="shared" si="34"/>
        <v/>
      </c>
      <c r="V88" s="41" t="str">
        <f t="shared" si="35"/>
        <v/>
      </c>
      <c r="W88" s="41" t="str">
        <f t="shared" si="36"/>
        <v/>
      </c>
      <c r="X88" s="41" t="str">
        <f t="shared" si="37"/>
        <v/>
      </c>
      <c r="Y88" s="41" t="str">
        <f t="shared" si="38"/>
        <v/>
      </c>
      <c r="Z88" s="41" t="str">
        <f t="shared" si="39"/>
        <v/>
      </c>
      <c r="AA88" s="41" t="str">
        <f t="shared" si="40"/>
        <v/>
      </c>
      <c r="AB88" s="41" t="str">
        <f t="shared" si="41"/>
        <v/>
      </c>
      <c r="AC88" s="41" t="str">
        <f t="shared" si="42"/>
        <v/>
      </c>
      <c r="AD88" s="41" t="str">
        <f t="shared" si="43"/>
        <v/>
      </c>
      <c r="AE88" s="41" t="str">
        <f t="shared" si="44"/>
        <v/>
      </c>
      <c r="AF88" s="40"/>
    </row>
    <row r="89" spans="1:32" x14ac:dyDescent="0.25">
      <c r="A89" s="71"/>
      <c r="B89" s="71"/>
      <c r="C89" s="41" t="str">
        <f t="shared" si="45"/>
        <v/>
      </c>
      <c r="D89" s="71"/>
      <c r="E89" s="71"/>
      <c r="F89" s="71"/>
      <c r="G89" s="71"/>
      <c r="H89" s="71"/>
      <c r="I89" s="71"/>
      <c r="J89" s="71"/>
      <c r="K89" s="71"/>
      <c r="L89" s="71"/>
      <c r="M89" s="71"/>
      <c r="N89" s="41" t="str">
        <f t="shared" si="46"/>
        <v/>
      </c>
      <c r="O89" s="41" t="str">
        <f t="shared" si="47"/>
        <v/>
      </c>
      <c r="P89" s="41" t="str">
        <f t="shared" si="48"/>
        <v/>
      </c>
      <c r="Q89" s="41" t="str">
        <f t="shared" si="49"/>
        <v/>
      </c>
      <c r="R89" s="41" t="str">
        <f t="shared" si="33"/>
        <v/>
      </c>
      <c r="S89" s="41" t="str">
        <f t="shared" si="50"/>
        <v/>
      </c>
      <c r="T89" s="41" t="str">
        <f t="shared" si="51"/>
        <v/>
      </c>
      <c r="U89" s="41" t="str">
        <f t="shared" si="34"/>
        <v/>
      </c>
      <c r="V89" s="41" t="str">
        <f t="shared" si="35"/>
        <v/>
      </c>
      <c r="W89" s="41" t="str">
        <f t="shared" si="36"/>
        <v/>
      </c>
      <c r="X89" s="41" t="str">
        <f t="shared" si="37"/>
        <v/>
      </c>
      <c r="Y89" s="41" t="str">
        <f t="shared" si="38"/>
        <v/>
      </c>
      <c r="Z89" s="41" t="str">
        <f t="shared" si="39"/>
        <v/>
      </c>
      <c r="AA89" s="41" t="str">
        <f t="shared" si="40"/>
        <v/>
      </c>
      <c r="AB89" s="41" t="str">
        <f t="shared" si="41"/>
        <v/>
      </c>
      <c r="AC89" s="41" t="str">
        <f t="shared" si="42"/>
        <v/>
      </c>
      <c r="AD89" s="41" t="str">
        <f t="shared" si="43"/>
        <v/>
      </c>
      <c r="AE89" s="41" t="str">
        <f t="shared" si="44"/>
        <v/>
      </c>
      <c r="AF89" s="40"/>
    </row>
    <row r="90" spans="1:32" x14ac:dyDescent="0.25">
      <c r="A90" s="71"/>
      <c r="B90" s="71"/>
      <c r="C90" s="41" t="str">
        <f t="shared" si="45"/>
        <v/>
      </c>
      <c r="D90" s="71"/>
      <c r="E90" s="71"/>
      <c r="F90" s="71"/>
      <c r="G90" s="71"/>
      <c r="H90" s="71"/>
      <c r="I90" s="71"/>
      <c r="J90" s="71"/>
      <c r="K90" s="71"/>
      <c r="L90" s="71"/>
      <c r="M90" s="71"/>
      <c r="N90" s="41" t="str">
        <f t="shared" si="46"/>
        <v/>
      </c>
      <c r="O90" s="41" t="str">
        <f t="shared" si="47"/>
        <v/>
      </c>
      <c r="P90" s="41" t="str">
        <f t="shared" si="48"/>
        <v/>
      </c>
      <c r="Q90" s="41" t="str">
        <f t="shared" si="49"/>
        <v/>
      </c>
      <c r="R90" s="41" t="str">
        <f t="shared" si="33"/>
        <v/>
      </c>
      <c r="S90" s="41" t="str">
        <f t="shared" si="50"/>
        <v/>
      </c>
      <c r="T90" s="41" t="str">
        <f t="shared" si="51"/>
        <v/>
      </c>
      <c r="U90" s="41" t="str">
        <f t="shared" si="34"/>
        <v/>
      </c>
      <c r="V90" s="41" t="str">
        <f t="shared" si="35"/>
        <v/>
      </c>
      <c r="W90" s="41" t="str">
        <f t="shared" si="36"/>
        <v/>
      </c>
      <c r="X90" s="41" t="str">
        <f t="shared" si="37"/>
        <v/>
      </c>
      <c r="Y90" s="41" t="str">
        <f t="shared" si="38"/>
        <v/>
      </c>
      <c r="Z90" s="41" t="str">
        <f t="shared" si="39"/>
        <v/>
      </c>
      <c r="AA90" s="41" t="str">
        <f t="shared" si="40"/>
        <v/>
      </c>
      <c r="AB90" s="41" t="str">
        <f t="shared" si="41"/>
        <v/>
      </c>
      <c r="AC90" s="41" t="str">
        <f t="shared" si="42"/>
        <v/>
      </c>
      <c r="AD90" s="41" t="str">
        <f t="shared" si="43"/>
        <v/>
      </c>
      <c r="AE90" s="41" t="str">
        <f t="shared" si="44"/>
        <v/>
      </c>
      <c r="AF90" s="40"/>
    </row>
    <row r="91" spans="1:32" x14ac:dyDescent="0.25">
      <c r="A91" s="71"/>
      <c r="B91" s="71"/>
      <c r="C91" s="41" t="str">
        <f t="shared" si="45"/>
        <v/>
      </c>
      <c r="D91" s="71"/>
      <c r="E91" s="71"/>
      <c r="F91" s="71"/>
      <c r="G91" s="71"/>
      <c r="H91" s="71"/>
      <c r="I91" s="71"/>
      <c r="J91" s="71"/>
      <c r="K91" s="71"/>
      <c r="L91" s="71"/>
      <c r="M91" s="71"/>
      <c r="N91" s="41" t="str">
        <f t="shared" si="46"/>
        <v/>
      </c>
      <c r="O91" s="41" t="str">
        <f t="shared" si="47"/>
        <v/>
      </c>
      <c r="P91" s="41" t="str">
        <f t="shared" si="48"/>
        <v/>
      </c>
      <c r="Q91" s="41" t="str">
        <f t="shared" si="49"/>
        <v/>
      </c>
      <c r="R91" s="41" t="str">
        <f t="shared" si="33"/>
        <v/>
      </c>
      <c r="S91" s="41" t="str">
        <f t="shared" si="50"/>
        <v/>
      </c>
      <c r="T91" s="41" t="str">
        <f t="shared" si="51"/>
        <v/>
      </c>
      <c r="U91" s="41" t="str">
        <f t="shared" si="34"/>
        <v/>
      </c>
      <c r="V91" s="41" t="str">
        <f t="shared" si="35"/>
        <v/>
      </c>
      <c r="W91" s="41" t="str">
        <f t="shared" si="36"/>
        <v/>
      </c>
      <c r="X91" s="41" t="str">
        <f t="shared" si="37"/>
        <v/>
      </c>
      <c r="Y91" s="41" t="str">
        <f t="shared" si="38"/>
        <v/>
      </c>
      <c r="Z91" s="41" t="str">
        <f t="shared" si="39"/>
        <v/>
      </c>
      <c r="AA91" s="41" t="str">
        <f t="shared" si="40"/>
        <v/>
      </c>
      <c r="AB91" s="41" t="str">
        <f t="shared" si="41"/>
        <v/>
      </c>
      <c r="AC91" s="41" t="str">
        <f t="shared" si="42"/>
        <v/>
      </c>
      <c r="AD91" s="41" t="str">
        <f t="shared" si="43"/>
        <v/>
      </c>
      <c r="AE91" s="41" t="str">
        <f t="shared" si="44"/>
        <v/>
      </c>
      <c r="AF91" s="40"/>
    </row>
    <row r="92" spans="1:32" x14ac:dyDescent="0.25">
      <c r="A92" s="71"/>
      <c r="B92" s="71"/>
      <c r="C92" s="41" t="str">
        <f t="shared" si="45"/>
        <v/>
      </c>
      <c r="D92" s="71"/>
      <c r="E92" s="71"/>
      <c r="F92" s="71"/>
      <c r="G92" s="71"/>
      <c r="H92" s="71"/>
      <c r="I92" s="71"/>
      <c r="J92" s="71"/>
      <c r="K92" s="71"/>
      <c r="L92" s="71"/>
      <c r="M92" s="71"/>
      <c r="N92" s="41" t="str">
        <f t="shared" si="46"/>
        <v/>
      </c>
      <c r="O92" s="41" t="str">
        <f t="shared" si="47"/>
        <v/>
      </c>
      <c r="P92" s="41" t="str">
        <f t="shared" si="48"/>
        <v/>
      </c>
      <c r="Q92" s="41" t="str">
        <f t="shared" si="49"/>
        <v/>
      </c>
      <c r="R92" s="41" t="str">
        <f t="shared" si="33"/>
        <v/>
      </c>
      <c r="S92" s="41" t="str">
        <f t="shared" si="50"/>
        <v/>
      </c>
      <c r="T92" s="41" t="str">
        <f t="shared" si="51"/>
        <v/>
      </c>
      <c r="U92" s="41" t="str">
        <f t="shared" si="34"/>
        <v/>
      </c>
      <c r="V92" s="41" t="str">
        <f t="shared" si="35"/>
        <v/>
      </c>
      <c r="W92" s="41" t="str">
        <f t="shared" si="36"/>
        <v/>
      </c>
      <c r="X92" s="41" t="str">
        <f t="shared" si="37"/>
        <v/>
      </c>
      <c r="Y92" s="41" t="str">
        <f t="shared" si="38"/>
        <v/>
      </c>
      <c r="Z92" s="41" t="str">
        <f t="shared" si="39"/>
        <v/>
      </c>
      <c r="AA92" s="41" t="str">
        <f t="shared" si="40"/>
        <v/>
      </c>
      <c r="AB92" s="41" t="str">
        <f t="shared" si="41"/>
        <v/>
      </c>
      <c r="AC92" s="41" t="str">
        <f t="shared" si="42"/>
        <v/>
      </c>
      <c r="AD92" s="41" t="str">
        <f t="shared" si="43"/>
        <v/>
      </c>
      <c r="AE92" s="41" t="str">
        <f t="shared" si="44"/>
        <v/>
      </c>
      <c r="AF92" s="40"/>
    </row>
    <row r="93" spans="1:32" x14ac:dyDescent="0.25">
      <c r="A93" s="71"/>
      <c r="B93" s="71"/>
      <c r="C93" s="41" t="str">
        <f t="shared" si="45"/>
        <v/>
      </c>
      <c r="D93" s="71"/>
      <c r="E93" s="71"/>
      <c r="F93" s="71"/>
      <c r="G93" s="71"/>
      <c r="H93" s="71"/>
      <c r="I93" s="71"/>
      <c r="J93" s="71"/>
      <c r="K93" s="71"/>
      <c r="L93" s="71"/>
      <c r="M93" s="71"/>
      <c r="N93" s="41" t="str">
        <f t="shared" si="46"/>
        <v/>
      </c>
      <c r="O93" s="41" t="str">
        <f t="shared" si="47"/>
        <v/>
      </c>
      <c r="P93" s="41" t="str">
        <f t="shared" si="48"/>
        <v/>
      </c>
      <c r="Q93" s="41" t="str">
        <f t="shared" si="49"/>
        <v/>
      </c>
      <c r="R93" s="41" t="str">
        <f t="shared" si="33"/>
        <v/>
      </c>
      <c r="S93" s="41" t="str">
        <f t="shared" si="50"/>
        <v/>
      </c>
      <c r="T93" s="41" t="str">
        <f t="shared" si="51"/>
        <v/>
      </c>
      <c r="U93" s="41" t="str">
        <f t="shared" si="34"/>
        <v/>
      </c>
      <c r="V93" s="41" t="str">
        <f t="shared" si="35"/>
        <v/>
      </c>
      <c r="W93" s="41" t="str">
        <f t="shared" si="36"/>
        <v/>
      </c>
      <c r="X93" s="41" t="str">
        <f t="shared" si="37"/>
        <v/>
      </c>
      <c r="Y93" s="41" t="str">
        <f t="shared" si="38"/>
        <v/>
      </c>
      <c r="Z93" s="41" t="str">
        <f t="shared" si="39"/>
        <v/>
      </c>
      <c r="AA93" s="41" t="str">
        <f t="shared" si="40"/>
        <v/>
      </c>
      <c r="AB93" s="41" t="str">
        <f t="shared" si="41"/>
        <v/>
      </c>
      <c r="AC93" s="41" t="str">
        <f t="shared" si="42"/>
        <v/>
      </c>
      <c r="AD93" s="41" t="str">
        <f t="shared" si="43"/>
        <v/>
      </c>
      <c r="AE93" s="41" t="str">
        <f t="shared" si="44"/>
        <v/>
      </c>
      <c r="AF93" s="40"/>
    </row>
    <row r="94" spans="1:32" x14ac:dyDescent="0.25">
      <c r="A94" s="71"/>
      <c r="B94" s="71"/>
      <c r="C94" s="41" t="str">
        <f t="shared" si="45"/>
        <v/>
      </c>
      <c r="D94" s="71"/>
      <c r="E94" s="71"/>
      <c r="F94" s="71"/>
      <c r="G94" s="71"/>
      <c r="H94" s="71"/>
      <c r="I94" s="71"/>
      <c r="J94" s="71"/>
      <c r="K94" s="71"/>
      <c r="L94" s="71"/>
      <c r="M94" s="71"/>
      <c r="N94" s="41" t="str">
        <f t="shared" si="46"/>
        <v/>
      </c>
      <c r="O94" s="41" t="str">
        <f t="shared" si="47"/>
        <v/>
      </c>
      <c r="P94" s="41" t="str">
        <f t="shared" si="48"/>
        <v/>
      </c>
      <c r="Q94" s="41" t="str">
        <f t="shared" si="49"/>
        <v/>
      </c>
      <c r="R94" s="41" t="str">
        <f t="shared" si="33"/>
        <v/>
      </c>
      <c r="S94" s="41" t="str">
        <f t="shared" si="50"/>
        <v/>
      </c>
      <c r="T94" s="41" t="str">
        <f t="shared" si="51"/>
        <v/>
      </c>
      <c r="U94" s="41" t="str">
        <f t="shared" si="34"/>
        <v/>
      </c>
      <c r="V94" s="41" t="str">
        <f t="shared" si="35"/>
        <v/>
      </c>
      <c r="W94" s="41" t="str">
        <f t="shared" si="36"/>
        <v/>
      </c>
      <c r="X94" s="41" t="str">
        <f t="shared" si="37"/>
        <v/>
      </c>
      <c r="Y94" s="41" t="str">
        <f t="shared" si="38"/>
        <v/>
      </c>
      <c r="Z94" s="41" t="str">
        <f t="shared" si="39"/>
        <v/>
      </c>
      <c r="AA94" s="41" t="str">
        <f t="shared" si="40"/>
        <v/>
      </c>
      <c r="AB94" s="41" t="str">
        <f t="shared" si="41"/>
        <v/>
      </c>
      <c r="AC94" s="41" t="str">
        <f t="shared" si="42"/>
        <v/>
      </c>
      <c r="AD94" s="41" t="str">
        <f t="shared" si="43"/>
        <v/>
      </c>
      <c r="AE94" s="41" t="str">
        <f t="shared" si="44"/>
        <v/>
      </c>
      <c r="AF94" s="40"/>
    </row>
    <row r="95" spans="1:32" x14ac:dyDescent="0.25">
      <c r="A95" s="71"/>
      <c r="B95" s="71"/>
      <c r="C95" s="41" t="str">
        <f t="shared" si="45"/>
        <v/>
      </c>
      <c r="D95" s="71"/>
      <c r="E95" s="71"/>
      <c r="F95" s="71"/>
      <c r="G95" s="71"/>
      <c r="H95" s="71"/>
      <c r="I95" s="71"/>
      <c r="J95" s="71"/>
      <c r="K95" s="71"/>
      <c r="L95" s="71"/>
      <c r="M95" s="71"/>
      <c r="N95" s="41" t="str">
        <f t="shared" si="46"/>
        <v/>
      </c>
      <c r="O95" s="41" t="str">
        <f t="shared" si="47"/>
        <v/>
      </c>
      <c r="P95" s="41" t="str">
        <f t="shared" si="48"/>
        <v/>
      </c>
      <c r="Q95" s="41" t="str">
        <f t="shared" si="49"/>
        <v/>
      </c>
      <c r="R95" s="41" t="str">
        <f t="shared" si="33"/>
        <v/>
      </c>
      <c r="S95" s="41" t="str">
        <f t="shared" si="50"/>
        <v/>
      </c>
      <c r="T95" s="41" t="str">
        <f t="shared" si="51"/>
        <v/>
      </c>
      <c r="U95" s="41" t="str">
        <f t="shared" si="34"/>
        <v/>
      </c>
      <c r="V95" s="41" t="str">
        <f t="shared" si="35"/>
        <v/>
      </c>
      <c r="W95" s="41" t="str">
        <f t="shared" si="36"/>
        <v/>
      </c>
      <c r="X95" s="41" t="str">
        <f t="shared" si="37"/>
        <v/>
      </c>
      <c r="Y95" s="41" t="str">
        <f t="shared" si="38"/>
        <v/>
      </c>
      <c r="Z95" s="41" t="str">
        <f t="shared" si="39"/>
        <v/>
      </c>
      <c r="AA95" s="41" t="str">
        <f t="shared" si="40"/>
        <v/>
      </c>
      <c r="AB95" s="41" t="str">
        <f t="shared" si="41"/>
        <v/>
      </c>
      <c r="AC95" s="41" t="str">
        <f t="shared" si="42"/>
        <v/>
      </c>
      <c r="AD95" s="41" t="str">
        <f t="shared" si="43"/>
        <v/>
      </c>
      <c r="AE95" s="41" t="str">
        <f t="shared" si="44"/>
        <v/>
      </c>
      <c r="AF95" s="40"/>
    </row>
    <row r="96" spans="1:32" x14ac:dyDescent="0.25">
      <c r="A96" s="71"/>
      <c r="B96" s="71"/>
      <c r="C96" s="41" t="str">
        <f t="shared" si="45"/>
        <v/>
      </c>
      <c r="D96" s="71"/>
      <c r="E96" s="71"/>
      <c r="F96" s="71"/>
      <c r="G96" s="71"/>
      <c r="H96" s="71"/>
      <c r="I96" s="71"/>
      <c r="J96" s="71"/>
      <c r="K96" s="71"/>
      <c r="L96" s="71"/>
      <c r="M96" s="71"/>
      <c r="N96" s="41" t="str">
        <f t="shared" si="46"/>
        <v/>
      </c>
      <c r="O96" s="41" t="str">
        <f t="shared" si="47"/>
        <v/>
      </c>
      <c r="P96" s="41" t="str">
        <f t="shared" si="48"/>
        <v/>
      </c>
      <c r="Q96" s="41" t="str">
        <f t="shared" si="49"/>
        <v/>
      </c>
      <c r="R96" s="41" t="str">
        <f t="shared" si="33"/>
        <v/>
      </c>
      <c r="S96" s="41" t="str">
        <f t="shared" si="50"/>
        <v/>
      </c>
      <c r="T96" s="41" t="str">
        <f t="shared" si="51"/>
        <v/>
      </c>
      <c r="U96" s="41" t="str">
        <f t="shared" si="34"/>
        <v/>
      </c>
      <c r="V96" s="41" t="str">
        <f t="shared" si="35"/>
        <v/>
      </c>
      <c r="W96" s="41" t="str">
        <f t="shared" si="36"/>
        <v/>
      </c>
      <c r="X96" s="41" t="str">
        <f t="shared" si="37"/>
        <v/>
      </c>
      <c r="Y96" s="41" t="str">
        <f t="shared" si="38"/>
        <v/>
      </c>
      <c r="Z96" s="41" t="str">
        <f t="shared" si="39"/>
        <v/>
      </c>
      <c r="AA96" s="41" t="str">
        <f t="shared" si="40"/>
        <v/>
      </c>
      <c r="AB96" s="41" t="str">
        <f t="shared" si="41"/>
        <v/>
      </c>
      <c r="AC96" s="41" t="str">
        <f t="shared" si="42"/>
        <v/>
      </c>
      <c r="AD96" s="41" t="str">
        <f t="shared" si="43"/>
        <v/>
      </c>
      <c r="AE96" s="41" t="str">
        <f t="shared" si="44"/>
        <v/>
      </c>
      <c r="AF96" s="40"/>
    </row>
    <row r="97" spans="1:32" x14ac:dyDescent="0.25">
      <c r="A97" s="71"/>
      <c r="B97" s="71"/>
      <c r="C97" s="41" t="str">
        <f t="shared" si="45"/>
        <v/>
      </c>
      <c r="D97" s="71"/>
      <c r="E97" s="71"/>
      <c r="F97" s="71"/>
      <c r="G97" s="71"/>
      <c r="H97" s="71"/>
      <c r="I97" s="71"/>
      <c r="J97" s="71"/>
      <c r="K97" s="71"/>
      <c r="L97" s="71"/>
      <c r="M97" s="71"/>
      <c r="N97" s="41" t="str">
        <f t="shared" si="46"/>
        <v/>
      </c>
      <c r="O97" s="41" t="str">
        <f t="shared" si="47"/>
        <v/>
      </c>
      <c r="P97" s="41" t="str">
        <f t="shared" si="48"/>
        <v/>
      </c>
      <c r="Q97" s="41" t="str">
        <f t="shared" si="49"/>
        <v/>
      </c>
      <c r="R97" s="41" t="str">
        <f t="shared" si="33"/>
        <v/>
      </c>
      <c r="S97" s="41" t="str">
        <f t="shared" si="50"/>
        <v/>
      </c>
      <c r="T97" s="41" t="str">
        <f t="shared" si="51"/>
        <v/>
      </c>
      <c r="U97" s="41" t="str">
        <f t="shared" si="34"/>
        <v/>
      </c>
      <c r="V97" s="41" t="str">
        <f t="shared" si="35"/>
        <v/>
      </c>
      <c r="W97" s="41" t="str">
        <f t="shared" si="36"/>
        <v/>
      </c>
      <c r="X97" s="41" t="str">
        <f t="shared" si="37"/>
        <v/>
      </c>
      <c r="Y97" s="41" t="str">
        <f t="shared" si="38"/>
        <v/>
      </c>
      <c r="Z97" s="41" t="str">
        <f t="shared" si="39"/>
        <v/>
      </c>
      <c r="AA97" s="41" t="str">
        <f t="shared" si="40"/>
        <v/>
      </c>
      <c r="AB97" s="41" t="str">
        <f t="shared" si="41"/>
        <v/>
      </c>
      <c r="AC97" s="41" t="str">
        <f t="shared" si="42"/>
        <v/>
      </c>
      <c r="AD97" s="41" t="str">
        <f t="shared" si="43"/>
        <v/>
      </c>
      <c r="AE97" s="41" t="str">
        <f t="shared" si="44"/>
        <v/>
      </c>
      <c r="AF97" s="40"/>
    </row>
    <row r="98" spans="1:32" x14ac:dyDescent="0.25">
      <c r="A98" s="71"/>
      <c r="B98" s="71"/>
      <c r="C98" s="41" t="str">
        <f t="shared" si="45"/>
        <v/>
      </c>
      <c r="D98" s="71"/>
      <c r="E98" s="71"/>
      <c r="F98" s="71"/>
      <c r="G98" s="71"/>
      <c r="H98" s="71"/>
      <c r="I98" s="71"/>
      <c r="J98" s="71"/>
      <c r="K98" s="71"/>
      <c r="L98" s="71"/>
      <c r="M98" s="71"/>
      <c r="N98" s="41" t="str">
        <f t="shared" si="46"/>
        <v/>
      </c>
      <c r="O98" s="41" t="str">
        <f t="shared" si="47"/>
        <v/>
      </c>
      <c r="P98" s="41" t="str">
        <f t="shared" si="48"/>
        <v/>
      </c>
      <c r="Q98" s="41" t="str">
        <f t="shared" si="49"/>
        <v/>
      </c>
      <c r="R98" s="41" t="str">
        <f t="shared" si="33"/>
        <v/>
      </c>
      <c r="S98" s="41" t="str">
        <f t="shared" si="50"/>
        <v/>
      </c>
      <c r="T98" s="41" t="str">
        <f t="shared" si="51"/>
        <v/>
      </c>
      <c r="U98" s="41" t="str">
        <f t="shared" si="34"/>
        <v/>
      </c>
      <c r="V98" s="41" t="str">
        <f t="shared" si="35"/>
        <v/>
      </c>
      <c r="W98" s="41" t="str">
        <f t="shared" si="36"/>
        <v/>
      </c>
      <c r="X98" s="41" t="str">
        <f t="shared" si="37"/>
        <v/>
      </c>
      <c r="Y98" s="41" t="str">
        <f t="shared" si="38"/>
        <v/>
      </c>
      <c r="Z98" s="41" t="str">
        <f t="shared" si="39"/>
        <v/>
      </c>
      <c r="AA98" s="41" t="str">
        <f t="shared" si="40"/>
        <v/>
      </c>
      <c r="AB98" s="41" t="str">
        <f t="shared" si="41"/>
        <v/>
      </c>
      <c r="AC98" s="41" t="str">
        <f t="shared" si="42"/>
        <v/>
      </c>
      <c r="AD98" s="41" t="str">
        <f t="shared" si="43"/>
        <v/>
      </c>
      <c r="AE98" s="41" t="str">
        <f t="shared" ref="AE98:AE100" si="52">IF(ISBLANK(F98),"",(AC98+AD98))</f>
        <v/>
      </c>
      <c r="AF98" s="40"/>
    </row>
    <row r="99" spans="1:32" x14ac:dyDescent="0.25">
      <c r="A99" s="71"/>
      <c r="B99" s="71"/>
      <c r="C99" s="41" t="str">
        <f t="shared" si="45"/>
        <v/>
      </c>
      <c r="D99" s="71"/>
      <c r="E99" s="71"/>
      <c r="F99" s="71"/>
      <c r="G99" s="71"/>
      <c r="H99" s="71"/>
      <c r="I99" s="71"/>
      <c r="J99" s="71"/>
      <c r="K99" s="71"/>
      <c r="L99" s="71"/>
      <c r="M99" s="71"/>
      <c r="N99" s="41" t="str">
        <f t="shared" si="46"/>
        <v/>
      </c>
      <c r="O99" s="41" t="str">
        <f t="shared" si="47"/>
        <v/>
      </c>
      <c r="P99" s="41" t="str">
        <f t="shared" si="48"/>
        <v/>
      </c>
      <c r="Q99" s="41" t="str">
        <f t="shared" si="49"/>
        <v/>
      </c>
      <c r="R99" s="41" t="str">
        <f t="shared" si="33"/>
        <v/>
      </c>
      <c r="S99" s="41" t="str">
        <f t="shared" si="50"/>
        <v/>
      </c>
      <c r="T99" s="41" t="str">
        <f t="shared" si="51"/>
        <v/>
      </c>
      <c r="U99" s="41" t="str">
        <f t="shared" si="34"/>
        <v/>
      </c>
      <c r="V99" s="41" t="str">
        <f t="shared" si="35"/>
        <v/>
      </c>
      <c r="W99" s="41" t="str">
        <f t="shared" si="36"/>
        <v/>
      </c>
      <c r="X99" s="41" t="str">
        <f t="shared" si="37"/>
        <v/>
      </c>
      <c r="Y99" s="41" t="str">
        <f t="shared" si="38"/>
        <v/>
      </c>
      <c r="Z99" s="41" t="str">
        <f t="shared" si="39"/>
        <v/>
      </c>
      <c r="AA99" s="41" t="str">
        <f t="shared" si="40"/>
        <v/>
      </c>
      <c r="AB99" s="41" t="str">
        <f t="shared" si="41"/>
        <v/>
      </c>
      <c r="AC99" s="41" t="str">
        <f t="shared" si="42"/>
        <v/>
      </c>
      <c r="AD99" s="41" t="str">
        <f t="shared" si="43"/>
        <v/>
      </c>
      <c r="AE99" s="41" t="str">
        <f t="shared" si="52"/>
        <v/>
      </c>
      <c r="AF99" s="40"/>
    </row>
    <row r="100" spans="1:32" x14ac:dyDescent="0.25">
      <c r="A100" s="71"/>
      <c r="B100" s="71"/>
      <c r="C100" s="41" t="str">
        <f t="shared" si="45"/>
        <v/>
      </c>
      <c r="D100" s="71"/>
      <c r="E100" s="71"/>
      <c r="F100" s="71"/>
      <c r="G100" s="71"/>
      <c r="H100" s="71"/>
      <c r="I100" s="71"/>
      <c r="J100" s="71"/>
      <c r="K100" s="71"/>
      <c r="L100" s="71"/>
      <c r="M100" s="71"/>
      <c r="N100" s="41" t="str">
        <f t="shared" si="46"/>
        <v/>
      </c>
      <c r="O100" s="41" t="str">
        <f t="shared" si="47"/>
        <v/>
      </c>
      <c r="P100" s="41" t="str">
        <f t="shared" si="48"/>
        <v/>
      </c>
      <c r="Q100" s="41" t="str">
        <f t="shared" si="49"/>
        <v/>
      </c>
      <c r="R100" s="41" t="str">
        <f t="shared" si="33"/>
        <v/>
      </c>
      <c r="S100" s="41" t="str">
        <f t="shared" si="50"/>
        <v/>
      </c>
      <c r="T100" s="41" t="str">
        <f t="shared" si="51"/>
        <v/>
      </c>
      <c r="U100" s="41" t="str">
        <f t="shared" si="34"/>
        <v/>
      </c>
      <c r="V100" s="41" t="str">
        <f t="shared" si="35"/>
        <v/>
      </c>
      <c r="W100" s="41" t="str">
        <f t="shared" si="36"/>
        <v/>
      </c>
      <c r="X100" s="41" t="str">
        <f t="shared" si="37"/>
        <v/>
      </c>
      <c r="Y100" s="41" t="str">
        <f t="shared" si="38"/>
        <v/>
      </c>
      <c r="Z100" s="41" t="str">
        <f t="shared" si="39"/>
        <v/>
      </c>
      <c r="AA100" s="41" t="str">
        <f t="shared" si="40"/>
        <v/>
      </c>
      <c r="AB100" s="41" t="str">
        <f t="shared" si="41"/>
        <v/>
      </c>
      <c r="AC100" s="41" t="str">
        <f t="shared" si="42"/>
        <v/>
      </c>
      <c r="AD100" s="41" t="str">
        <f t="shared" si="43"/>
        <v/>
      </c>
      <c r="AE100" s="41" t="str">
        <f t="shared" si="52"/>
        <v/>
      </c>
      <c r="AF100" s="40"/>
    </row>
  </sheetData>
  <sheetProtection algorithmName="SHA-512" hashValue="NjshafYeYimk/K/pjeAdbia9CxlhgZTBdaJgzZIAxuQHzW190blmX5UjsXjLJYwc3iAvtI6g/l2bU5wJHEhv3Q==" saltValue="rxPivn+O4Lf4JSvtHlIouw==" spinCount="100000" sheet="1" objects="1" scenarios="1"/>
  <mergeCells count="2">
    <mergeCell ref="AH1:AL1"/>
    <mergeCell ref="AN1:AY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Rulleliste!$B$3:$B$4</xm:f>
          </x14:formula1>
          <xm:sqref>B2:B100</xm:sqref>
        </x14:dataValidation>
        <x14:dataValidation type="list" allowBlank="1" showInputMessage="1" showErrorMessage="1">
          <x14:formula1>
            <xm:f>Rulleliste!$F$3:$F$5</xm:f>
          </x14:formula1>
          <xm:sqref>D2:D100</xm:sqref>
        </x14:dataValidation>
        <x14:dataValidation type="list" allowBlank="1" showInputMessage="1" showErrorMessage="1">
          <x14:formula1>
            <xm:f>Rulleliste!$D$3:$D$11</xm:f>
          </x14:formula1>
          <xm:sqref>E2:E100</xm:sqref>
        </x14:dataValidation>
        <x14:dataValidation type="list" allowBlank="1" showInputMessage="1" showErrorMessage="1">
          <x14:formula1>
            <xm:f>Rulleliste!$H$3:$H$4</xm:f>
          </x14:formula1>
          <xm:sqref>F2:F100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Y100"/>
  <sheetViews>
    <sheetView workbookViewId="0">
      <selection activeCell="E18" sqref="E18"/>
    </sheetView>
  </sheetViews>
  <sheetFormatPr defaultRowHeight="15" x14ac:dyDescent="0.25"/>
  <cols>
    <col min="1" max="1" width="12" style="42" customWidth="1"/>
    <col min="2" max="2" width="14" style="42" customWidth="1"/>
    <col min="3" max="3" width="18.7109375" style="42" customWidth="1"/>
    <col min="4" max="4" width="10.28515625" style="42" customWidth="1"/>
    <col min="5" max="5" width="10.85546875" style="42" customWidth="1"/>
    <col min="6" max="6" width="15.5703125" style="42" customWidth="1"/>
    <col min="7" max="7" width="14.7109375" style="42" customWidth="1"/>
    <col min="8" max="8" width="11.140625" style="42" customWidth="1"/>
    <col min="9" max="9" width="10.85546875" style="42" customWidth="1"/>
    <col min="10" max="10" width="11.42578125" style="42" customWidth="1"/>
    <col min="11" max="11" width="11" style="42" customWidth="1"/>
    <col min="12" max="12" width="12.28515625" style="42" customWidth="1"/>
    <col min="13" max="13" width="12.5703125" style="42" customWidth="1"/>
    <col min="14" max="14" width="10.42578125" style="42" customWidth="1"/>
    <col min="15" max="15" width="9.140625" style="42"/>
    <col min="16" max="16" width="10.7109375" style="42" customWidth="1"/>
    <col min="17" max="17" width="10.85546875" style="42" customWidth="1"/>
    <col min="18" max="18" width="14.7109375" style="42" customWidth="1"/>
    <col min="19" max="19" width="19" style="42" customWidth="1"/>
    <col min="20" max="20" width="18.5703125" style="42" customWidth="1"/>
    <col min="21" max="21" width="14.28515625" style="42" customWidth="1"/>
    <col min="22" max="22" width="18.42578125" style="42" customWidth="1"/>
    <col min="23" max="23" width="18.7109375" style="42" customWidth="1"/>
    <col min="24" max="24" width="16.5703125" style="42" customWidth="1"/>
    <col min="25" max="25" width="16.28515625" style="42" customWidth="1"/>
    <col min="26" max="26" width="16.140625" style="42" customWidth="1"/>
    <col min="27" max="27" width="16.28515625" style="42" customWidth="1"/>
    <col min="28" max="28" width="16.42578125" style="42" customWidth="1"/>
    <col min="29" max="29" width="17.42578125" style="42" customWidth="1"/>
    <col min="30" max="30" width="16.42578125" style="42" customWidth="1"/>
    <col min="31" max="31" width="16.140625" style="42" customWidth="1"/>
    <col min="32" max="16384" width="9.140625" style="42"/>
  </cols>
  <sheetData>
    <row r="1" spans="1:51" ht="80.25" customHeight="1" x14ac:dyDescent="0.25">
      <c r="A1" s="38" t="s">
        <v>22</v>
      </c>
      <c r="B1" s="39" t="s">
        <v>23</v>
      </c>
      <c r="C1" s="39" t="s">
        <v>24</v>
      </c>
      <c r="D1" s="39" t="s">
        <v>86</v>
      </c>
      <c r="E1" s="38" t="s">
        <v>26</v>
      </c>
      <c r="F1" s="39" t="s">
        <v>27</v>
      </c>
      <c r="G1" s="39" t="s">
        <v>78</v>
      </c>
      <c r="H1" s="39" t="s">
        <v>28</v>
      </c>
      <c r="I1" s="39" t="s">
        <v>29</v>
      </c>
      <c r="J1" s="39" t="s">
        <v>30</v>
      </c>
      <c r="K1" s="39" t="s">
        <v>31</v>
      </c>
      <c r="L1" s="39" t="s">
        <v>32</v>
      </c>
      <c r="M1" s="39" t="s">
        <v>33</v>
      </c>
      <c r="N1" s="39" t="s">
        <v>34</v>
      </c>
      <c r="O1" s="39" t="s">
        <v>35</v>
      </c>
      <c r="P1" s="39" t="s">
        <v>95</v>
      </c>
      <c r="Q1" s="39" t="s">
        <v>96</v>
      </c>
      <c r="R1" s="39" t="s">
        <v>38</v>
      </c>
      <c r="S1" s="39" t="s">
        <v>39</v>
      </c>
      <c r="T1" s="39" t="s">
        <v>40</v>
      </c>
      <c r="U1" s="39" t="s">
        <v>79</v>
      </c>
      <c r="V1" s="39" t="s">
        <v>41</v>
      </c>
      <c r="W1" s="39" t="s">
        <v>42</v>
      </c>
      <c r="X1" s="39" t="s">
        <v>43</v>
      </c>
      <c r="Y1" s="39" t="s">
        <v>44</v>
      </c>
      <c r="Z1" s="39" t="s">
        <v>45</v>
      </c>
      <c r="AA1" s="39" t="s">
        <v>46</v>
      </c>
      <c r="AB1" s="39" t="s">
        <v>47</v>
      </c>
      <c r="AC1" s="39" t="s">
        <v>48</v>
      </c>
      <c r="AD1" s="39" t="s">
        <v>49</v>
      </c>
      <c r="AE1" s="39" t="s">
        <v>50</v>
      </c>
      <c r="AF1" s="40"/>
      <c r="AH1" s="76" t="s">
        <v>80</v>
      </c>
      <c r="AI1" s="77"/>
      <c r="AJ1" s="77"/>
      <c r="AK1" s="77"/>
      <c r="AL1" s="78"/>
      <c r="AN1" s="79" t="s">
        <v>81</v>
      </c>
      <c r="AO1" s="79"/>
      <c r="AP1" s="79"/>
      <c r="AQ1" s="79"/>
      <c r="AR1" s="79"/>
      <c r="AS1" s="79"/>
      <c r="AT1" s="79"/>
      <c r="AU1" s="79"/>
      <c r="AV1" s="79"/>
      <c r="AW1" s="79"/>
      <c r="AX1" s="79"/>
      <c r="AY1" s="79"/>
    </row>
    <row r="2" spans="1:51" ht="15.75" thickBot="1" x14ac:dyDescent="0.3">
      <c r="A2" s="71"/>
      <c r="B2" s="71"/>
      <c r="C2" s="41" t="str">
        <f>IF(ISBLANK(B2),"",(IF(B2="moræne",10,1)))</f>
        <v/>
      </c>
      <c r="D2" s="71"/>
      <c r="E2" s="71"/>
      <c r="F2" s="71"/>
      <c r="G2" s="71"/>
      <c r="H2" s="71"/>
      <c r="I2" s="71"/>
      <c r="J2" s="71"/>
      <c r="K2" s="71"/>
      <c r="L2" s="71"/>
      <c r="M2" s="71"/>
      <c r="N2" s="41" t="str">
        <f>IF(ISBLANK(J2),"",(J2/L2))</f>
        <v/>
      </c>
      <c r="O2" s="41" t="str">
        <f>IF(ISBLANK(K2),"",(K2/M2))</f>
        <v/>
      </c>
      <c r="P2" s="41" t="str">
        <f>IF(ISBLANK(B2),"",IF(N2&gt;1,1,IF(N2&lt;0.25,0.25,N2)))</f>
        <v/>
      </c>
      <c r="Q2" s="41" t="str">
        <f>IF(ISBLANK(B2),"",IF(O2&gt;1,1,IF(O2&lt;0.25,0.25,O2)))</f>
        <v/>
      </c>
      <c r="R2" s="41" t="str">
        <f t="shared" ref="R2:R33" si="0">IF(ISBLANK(D2),"",(IF(F2="Udrettet",VLOOKUP((C2*D2),$AJ$4:$AK$9,2,TRUE),VLOOKUP((C2*D2),$AJ$11:$AK$16,2,TRUE))))</f>
        <v/>
      </c>
      <c r="S2" s="41" t="str">
        <f>IF(ISBLANK($B2),"",(IF($B2="Moræne",(0.2688*P2+0.6937)*$R2,((0.2322*P2+0.6271)*$R2))))</f>
        <v/>
      </c>
      <c r="T2" s="41" t="str">
        <f>IF(ISBLANK($B2),"",(IF($B2="Moræne",(0.2688*Q2+0.6937)*$R2,((0.2322*Q2+0.6271)*$R2))))</f>
        <v/>
      </c>
      <c r="U2" s="41" t="str">
        <f t="shared" ref="U2:U33" si="1">IF(ISBLANK(B2),"",((IF($B2="Hedeslette",VLOOKUP(($C2*$D2),$AJ$37:$AK$39,2,TRUE),VLOOKUP(($C2*$D2),$AJ$40:$AK$42,2,TRUE)))))</f>
        <v/>
      </c>
      <c r="V2" s="41" t="str">
        <f t="shared" ref="V2:V33" si="2">IF(ISBLANK(H2),"",((S2*$U2*H2)+(S2*(1-H2))))</f>
        <v/>
      </c>
      <c r="W2" s="41" t="str">
        <f t="shared" ref="W2:W33" si="3">IF(ISBLANK(I2),"",((T2*$U2*I2)+(T2*(1-I2))))</f>
        <v/>
      </c>
      <c r="X2" s="41" t="str">
        <f t="shared" ref="X2:X33" si="4">IF(ISBLANK(J2),"",((V2/1000)*J2*1))</f>
        <v/>
      </c>
      <c r="Y2" s="41" t="str">
        <f t="shared" ref="Y2:Y33" si="5">IF(ISBLANK(K2),"",((W2/1000)*K2*1))</f>
        <v/>
      </c>
      <c r="Z2" s="41" t="str">
        <f t="shared" ref="Z2:Z33" si="6">IF(ISBLANK(E2),"",(VLOOKUP(E2,$AH$47:$AI$55,2,TRUE)))</f>
        <v/>
      </c>
      <c r="AA2" s="41" t="str">
        <f t="shared" ref="AA2:AA33" si="7">IF(ISBLANK(E2),"",(X2*$Z2))</f>
        <v/>
      </c>
      <c r="AB2" s="41" t="str">
        <f t="shared" ref="AB2:AB33" si="8">IF(ISBLANK(F2),"",(Y2*$Z2))</f>
        <v/>
      </c>
      <c r="AC2" s="41" t="str">
        <f t="shared" ref="AC2:AC33" si="9">IF(ISBLANK(E2),"",(AA2*$G2))</f>
        <v/>
      </c>
      <c r="AD2" s="41" t="str">
        <f t="shared" ref="AD2:AD33" si="10">IF(ISBLANK(F2),"",(AB2*$G2))</f>
        <v/>
      </c>
      <c r="AE2" s="41" t="str">
        <f t="shared" ref="AE2:AE33" si="11">IF(ISBLANK(F2),"",(AC2+AD2))</f>
        <v/>
      </c>
      <c r="AF2" s="40"/>
      <c r="AH2" s="22" t="s">
        <v>51</v>
      </c>
      <c r="AI2" s="43"/>
      <c r="AJ2" s="43"/>
      <c r="AK2" s="43"/>
      <c r="AL2" s="33"/>
    </row>
    <row r="3" spans="1:51" ht="15.75" thickBot="1" x14ac:dyDescent="0.3">
      <c r="A3" s="71"/>
      <c r="B3" s="71"/>
      <c r="C3" s="41" t="str">
        <f t="shared" ref="C3:C66" si="12">IF(ISBLANK(B3),"",(IF(B3="moræne",10,1)))</f>
        <v/>
      </c>
      <c r="D3" s="71"/>
      <c r="E3" s="71"/>
      <c r="F3" s="71"/>
      <c r="G3" s="71"/>
      <c r="H3" s="71"/>
      <c r="I3" s="71"/>
      <c r="J3" s="71"/>
      <c r="K3" s="71"/>
      <c r="L3" s="71"/>
      <c r="M3" s="71"/>
      <c r="N3" s="41" t="str">
        <f t="shared" ref="N3:O66" si="13">IF(ISBLANK(J3),"",(J3/L3))</f>
        <v/>
      </c>
      <c r="O3" s="41" t="str">
        <f t="shared" si="13"/>
        <v/>
      </c>
      <c r="P3" s="41" t="str">
        <f t="shared" ref="P3:P66" si="14">IF(ISBLANK(B3),"",IF(N3&gt;1,1,IF(N3&lt;0.25,0.25,N3)))</f>
        <v/>
      </c>
      <c r="Q3" s="41" t="str">
        <f t="shared" ref="Q3:Q66" si="15">IF(ISBLANK(B3),"",IF(O3&gt;1,1,IF(O3&lt;0.25,0.25,O3)))</f>
        <v/>
      </c>
      <c r="R3" s="41" t="str">
        <f t="shared" si="0"/>
        <v/>
      </c>
      <c r="S3" s="41" t="str">
        <f t="shared" ref="S3:S66" si="16">IF(ISBLANK($B3),"",(IF($B3="Moræne",(0.2688*P3+0.6937)*$R3,((0.2322*P3+0.6271)*$R3))))</f>
        <v/>
      </c>
      <c r="T3" s="41" t="str">
        <f t="shared" ref="T3:T66" si="17">IF(ISBLANK($B3),"",(IF($B3="Moræne",(0.2688*Q3+0.6937)*$R3,((0.2322*Q3+0.6271)*$R3))))</f>
        <v/>
      </c>
      <c r="U3" s="41" t="str">
        <f t="shared" si="1"/>
        <v/>
      </c>
      <c r="V3" s="41" t="str">
        <f t="shared" si="2"/>
        <v/>
      </c>
      <c r="W3" s="41" t="str">
        <f t="shared" si="3"/>
        <v/>
      </c>
      <c r="X3" s="41" t="str">
        <f t="shared" si="4"/>
        <v/>
      </c>
      <c r="Y3" s="41" t="str">
        <f t="shared" si="5"/>
        <v/>
      </c>
      <c r="Z3" s="41" t="str">
        <f t="shared" si="6"/>
        <v/>
      </c>
      <c r="AA3" s="41" t="str">
        <f t="shared" si="7"/>
        <v/>
      </c>
      <c r="AB3" s="41" t="str">
        <f t="shared" si="8"/>
        <v/>
      </c>
      <c r="AC3" s="41" t="str">
        <f t="shared" si="9"/>
        <v/>
      </c>
      <c r="AD3" s="41" t="str">
        <f t="shared" si="10"/>
        <v/>
      </c>
      <c r="AE3" s="41" t="str">
        <f t="shared" si="11"/>
        <v/>
      </c>
      <c r="AF3" s="40"/>
      <c r="AH3" s="22" t="s">
        <v>52</v>
      </c>
      <c r="AI3" s="43"/>
      <c r="AJ3" s="43"/>
      <c r="AK3" s="43"/>
      <c r="AL3" s="33"/>
    </row>
    <row r="4" spans="1:51" x14ac:dyDescent="0.25">
      <c r="A4" s="71"/>
      <c r="B4" s="71"/>
      <c r="C4" s="41" t="str">
        <f t="shared" si="12"/>
        <v/>
      </c>
      <c r="D4" s="71"/>
      <c r="E4" s="71"/>
      <c r="F4" s="71"/>
      <c r="G4" s="71"/>
      <c r="H4" s="71"/>
      <c r="I4" s="71"/>
      <c r="J4" s="71"/>
      <c r="K4" s="71"/>
      <c r="L4" s="71"/>
      <c r="M4" s="71"/>
      <c r="N4" s="41" t="str">
        <f t="shared" si="13"/>
        <v/>
      </c>
      <c r="O4" s="41" t="str">
        <f t="shared" si="13"/>
        <v/>
      </c>
      <c r="P4" s="41" t="str">
        <f t="shared" si="14"/>
        <v/>
      </c>
      <c r="Q4" s="41" t="str">
        <f t="shared" si="15"/>
        <v/>
      </c>
      <c r="R4" s="41" t="str">
        <f t="shared" si="0"/>
        <v/>
      </c>
      <c r="S4" s="41" t="str">
        <f t="shared" si="16"/>
        <v/>
      </c>
      <c r="T4" s="41" t="str">
        <f t="shared" si="17"/>
        <v/>
      </c>
      <c r="U4" s="41" t="str">
        <f t="shared" si="1"/>
        <v/>
      </c>
      <c r="V4" s="41" t="str">
        <f t="shared" si="2"/>
        <v/>
      </c>
      <c r="W4" s="41" t="str">
        <f t="shared" si="3"/>
        <v/>
      </c>
      <c r="X4" s="41" t="str">
        <f t="shared" si="4"/>
        <v/>
      </c>
      <c r="Y4" s="41" t="str">
        <f t="shared" si="5"/>
        <v/>
      </c>
      <c r="Z4" s="41" t="str">
        <f t="shared" si="6"/>
        <v/>
      </c>
      <c r="AA4" s="41" t="str">
        <f t="shared" si="7"/>
        <v/>
      </c>
      <c r="AB4" s="41" t="str">
        <f t="shared" si="8"/>
        <v/>
      </c>
      <c r="AC4" s="41" t="str">
        <f t="shared" si="9"/>
        <v/>
      </c>
      <c r="AD4" s="41" t="str">
        <f t="shared" si="10"/>
        <v/>
      </c>
      <c r="AE4" s="41" t="str">
        <f t="shared" si="11"/>
        <v/>
      </c>
      <c r="AF4" s="40"/>
      <c r="AH4" s="23" t="s">
        <v>53</v>
      </c>
      <c r="AI4" s="24"/>
      <c r="AJ4" s="25">
        <v>1</v>
      </c>
      <c r="AK4" s="26">
        <v>45.2</v>
      </c>
      <c r="AL4" s="34"/>
    </row>
    <row r="5" spans="1:51" x14ac:dyDescent="0.25">
      <c r="A5" s="71"/>
      <c r="B5" s="71"/>
      <c r="C5" s="41" t="str">
        <f t="shared" si="12"/>
        <v/>
      </c>
      <c r="D5" s="71"/>
      <c r="E5" s="71"/>
      <c r="F5" s="71"/>
      <c r="G5" s="71"/>
      <c r="H5" s="71"/>
      <c r="I5" s="71"/>
      <c r="J5" s="71"/>
      <c r="K5" s="71"/>
      <c r="L5" s="71"/>
      <c r="M5" s="71"/>
      <c r="N5" s="41" t="str">
        <f t="shared" si="13"/>
        <v/>
      </c>
      <c r="O5" s="41" t="str">
        <f t="shared" si="13"/>
        <v/>
      </c>
      <c r="P5" s="41" t="str">
        <f t="shared" si="14"/>
        <v/>
      </c>
      <c r="Q5" s="41" t="str">
        <f t="shared" si="15"/>
        <v/>
      </c>
      <c r="R5" s="41" t="str">
        <f t="shared" si="0"/>
        <v/>
      </c>
      <c r="S5" s="41" t="str">
        <f t="shared" si="16"/>
        <v/>
      </c>
      <c r="T5" s="41" t="str">
        <f t="shared" si="17"/>
        <v/>
      </c>
      <c r="U5" s="41" t="str">
        <f t="shared" si="1"/>
        <v/>
      </c>
      <c r="V5" s="41" t="str">
        <f t="shared" si="2"/>
        <v/>
      </c>
      <c r="W5" s="41" t="str">
        <f t="shared" si="3"/>
        <v/>
      </c>
      <c r="X5" s="41" t="str">
        <f t="shared" si="4"/>
        <v/>
      </c>
      <c r="Y5" s="41" t="str">
        <f t="shared" si="5"/>
        <v/>
      </c>
      <c r="Z5" s="41" t="str">
        <f t="shared" si="6"/>
        <v/>
      </c>
      <c r="AA5" s="41" t="str">
        <f t="shared" si="7"/>
        <v/>
      </c>
      <c r="AB5" s="41" t="str">
        <f t="shared" si="8"/>
        <v/>
      </c>
      <c r="AC5" s="41" t="str">
        <f t="shared" si="9"/>
        <v/>
      </c>
      <c r="AD5" s="41" t="str">
        <f t="shared" si="10"/>
        <v/>
      </c>
      <c r="AE5" s="41" t="str">
        <f t="shared" si="11"/>
        <v/>
      </c>
      <c r="AF5" s="40"/>
      <c r="AH5" s="23" t="s">
        <v>54</v>
      </c>
      <c r="AI5" s="24"/>
      <c r="AJ5" s="25">
        <v>2</v>
      </c>
      <c r="AK5" s="26">
        <v>45.2</v>
      </c>
      <c r="AL5" s="34"/>
    </row>
    <row r="6" spans="1:51" x14ac:dyDescent="0.25">
      <c r="A6" s="71"/>
      <c r="B6" s="71"/>
      <c r="C6" s="41" t="str">
        <f t="shared" si="12"/>
        <v/>
      </c>
      <c r="D6" s="71"/>
      <c r="E6" s="71"/>
      <c r="F6" s="71"/>
      <c r="G6" s="71"/>
      <c r="H6" s="71"/>
      <c r="I6" s="71"/>
      <c r="J6" s="71"/>
      <c r="K6" s="71"/>
      <c r="L6" s="71"/>
      <c r="M6" s="71"/>
      <c r="N6" s="41" t="str">
        <f t="shared" si="13"/>
        <v/>
      </c>
      <c r="O6" s="41" t="str">
        <f t="shared" si="13"/>
        <v/>
      </c>
      <c r="P6" s="41" t="str">
        <f t="shared" si="14"/>
        <v/>
      </c>
      <c r="Q6" s="41" t="str">
        <f t="shared" si="15"/>
        <v/>
      </c>
      <c r="R6" s="41" t="str">
        <f t="shared" si="0"/>
        <v/>
      </c>
      <c r="S6" s="41" t="str">
        <f t="shared" si="16"/>
        <v/>
      </c>
      <c r="T6" s="41" t="str">
        <f t="shared" si="17"/>
        <v/>
      </c>
      <c r="U6" s="41" t="str">
        <f t="shared" si="1"/>
        <v/>
      </c>
      <c r="V6" s="41" t="str">
        <f t="shared" si="2"/>
        <v/>
      </c>
      <c r="W6" s="41" t="str">
        <f t="shared" si="3"/>
        <v/>
      </c>
      <c r="X6" s="41" t="str">
        <f t="shared" si="4"/>
        <v/>
      </c>
      <c r="Y6" s="41" t="str">
        <f t="shared" si="5"/>
        <v/>
      </c>
      <c r="Z6" s="41" t="str">
        <f t="shared" si="6"/>
        <v/>
      </c>
      <c r="AA6" s="41" t="str">
        <f t="shared" si="7"/>
        <v/>
      </c>
      <c r="AB6" s="41" t="str">
        <f t="shared" si="8"/>
        <v/>
      </c>
      <c r="AC6" s="41" t="str">
        <f t="shared" si="9"/>
        <v/>
      </c>
      <c r="AD6" s="41" t="str">
        <f t="shared" si="10"/>
        <v/>
      </c>
      <c r="AE6" s="41" t="str">
        <f t="shared" si="11"/>
        <v/>
      </c>
      <c r="AF6" s="40"/>
      <c r="AH6" s="23" t="s">
        <v>55</v>
      </c>
      <c r="AI6" s="24"/>
      <c r="AJ6" s="25">
        <v>3</v>
      </c>
      <c r="AK6" s="26">
        <v>45.2</v>
      </c>
      <c r="AL6" s="34"/>
    </row>
    <row r="7" spans="1:51" x14ac:dyDescent="0.25">
      <c r="A7" s="71"/>
      <c r="B7" s="71"/>
      <c r="C7" s="41" t="str">
        <f t="shared" si="12"/>
        <v/>
      </c>
      <c r="D7" s="71"/>
      <c r="E7" s="71"/>
      <c r="F7" s="71"/>
      <c r="G7" s="71"/>
      <c r="H7" s="71"/>
      <c r="I7" s="71"/>
      <c r="J7" s="71"/>
      <c r="K7" s="71"/>
      <c r="L7" s="71"/>
      <c r="M7" s="71"/>
      <c r="N7" s="41" t="str">
        <f t="shared" si="13"/>
        <v/>
      </c>
      <c r="O7" s="41" t="str">
        <f t="shared" si="13"/>
        <v/>
      </c>
      <c r="P7" s="41" t="str">
        <f t="shared" si="14"/>
        <v/>
      </c>
      <c r="Q7" s="41" t="str">
        <f t="shared" si="15"/>
        <v/>
      </c>
      <c r="R7" s="41" t="str">
        <f t="shared" si="0"/>
        <v/>
      </c>
      <c r="S7" s="41" t="str">
        <f t="shared" si="16"/>
        <v/>
      </c>
      <c r="T7" s="41" t="str">
        <f t="shared" si="17"/>
        <v/>
      </c>
      <c r="U7" s="41" t="str">
        <f t="shared" si="1"/>
        <v/>
      </c>
      <c r="V7" s="41" t="str">
        <f t="shared" si="2"/>
        <v/>
      </c>
      <c r="W7" s="41" t="str">
        <f t="shared" si="3"/>
        <v/>
      </c>
      <c r="X7" s="41" t="str">
        <f t="shared" si="4"/>
        <v/>
      </c>
      <c r="Y7" s="41" t="str">
        <f t="shared" si="5"/>
        <v/>
      </c>
      <c r="Z7" s="41" t="str">
        <f t="shared" si="6"/>
        <v/>
      </c>
      <c r="AA7" s="41" t="str">
        <f t="shared" si="7"/>
        <v/>
      </c>
      <c r="AB7" s="41" t="str">
        <f t="shared" si="8"/>
        <v/>
      </c>
      <c r="AC7" s="41" t="str">
        <f t="shared" si="9"/>
        <v/>
      </c>
      <c r="AD7" s="41" t="str">
        <f t="shared" si="10"/>
        <v/>
      </c>
      <c r="AE7" s="41" t="str">
        <f t="shared" si="11"/>
        <v/>
      </c>
      <c r="AF7" s="40"/>
      <c r="AH7" s="23" t="s">
        <v>56</v>
      </c>
      <c r="AI7" s="24"/>
      <c r="AJ7" s="25">
        <v>10</v>
      </c>
      <c r="AK7" s="26">
        <v>21.3</v>
      </c>
      <c r="AL7" s="34"/>
    </row>
    <row r="8" spans="1:51" x14ac:dyDescent="0.25">
      <c r="A8" s="71"/>
      <c r="B8" s="71"/>
      <c r="C8" s="41" t="str">
        <f t="shared" si="12"/>
        <v/>
      </c>
      <c r="D8" s="71"/>
      <c r="E8" s="71"/>
      <c r="F8" s="71"/>
      <c r="G8" s="71"/>
      <c r="H8" s="71"/>
      <c r="I8" s="71"/>
      <c r="J8" s="71"/>
      <c r="K8" s="71"/>
      <c r="L8" s="71"/>
      <c r="M8" s="71"/>
      <c r="N8" s="41" t="str">
        <f t="shared" si="13"/>
        <v/>
      </c>
      <c r="O8" s="41" t="str">
        <f t="shared" si="13"/>
        <v/>
      </c>
      <c r="P8" s="41" t="str">
        <f t="shared" si="14"/>
        <v/>
      </c>
      <c r="Q8" s="41" t="str">
        <f t="shared" si="15"/>
        <v/>
      </c>
      <c r="R8" s="41" t="str">
        <f t="shared" si="0"/>
        <v/>
      </c>
      <c r="S8" s="41" t="str">
        <f t="shared" si="16"/>
        <v/>
      </c>
      <c r="T8" s="41" t="str">
        <f t="shared" si="17"/>
        <v/>
      </c>
      <c r="U8" s="41" t="str">
        <f t="shared" si="1"/>
        <v/>
      </c>
      <c r="V8" s="41" t="str">
        <f t="shared" si="2"/>
        <v/>
      </c>
      <c r="W8" s="41" t="str">
        <f t="shared" si="3"/>
        <v/>
      </c>
      <c r="X8" s="41" t="str">
        <f t="shared" si="4"/>
        <v/>
      </c>
      <c r="Y8" s="41" t="str">
        <f t="shared" si="5"/>
        <v/>
      </c>
      <c r="Z8" s="41" t="str">
        <f t="shared" si="6"/>
        <v/>
      </c>
      <c r="AA8" s="41" t="str">
        <f t="shared" si="7"/>
        <v/>
      </c>
      <c r="AB8" s="41" t="str">
        <f t="shared" si="8"/>
        <v/>
      </c>
      <c r="AC8" s="41" t="str">
        <f t="shared" si="9"/>
        <v/>
      </c>
      <c r="AD8" s="41" t="str">
        <f t="shared" si="10"/>
        <v/>
      </c>
      <c r="AE8" s="41" t="str">
        <f t="shared" si="11"/>
        <v/>
      </c>
      <c r="AF8" s="40"/>
      <c r="AH8" s="23" t="s">
        <v>57</v>
      </c>
      <c r="AI8" s="24"/>
      <c r="AJ8" s="25">
        <v>20</v>
      </c>
      <c r="AK8" s="26">
        <v>25.3</v>
      </c>
      <c r="AL8" s="34"/>
    </row>
    <row r="9" spans="1:51" ht="15.75" thickBot="1" x14ac:dyDescent="0.3">
      <c r="A9" s="71"/>
      <c r="B9" s="71"/>
      <c r="C9" s="41" t="str">
        <f t="shared" si="12"/>
        <v/>
      </c>
      <c r="D9" s="71"/>
      <c r="E9" s="71"/>
      <c r="F9" s="71"/>
      <c r="G9" s="71"/>
      <c r="H9" s="71"/>
      <c r="I9" s="71"/>
      <c r="J9" s="71"/>
      <c r="K9" s="71"/>
      <c r="L9" s="71"/>
      <c r="M9" s="71"/>
      <c r="N9" s="41" t="str">
        <f t="shared" si="13"/>
        <v/>
      </c>
      <c r="O9" s="41" t="str">
        <f t="shared" si="13"/>
        <v/>
      </c>
      <c r="P9" s="41" t="str">
        <f t="shared" si="14"/>
        <v/>
      </c>
      <c r="Q9" s="41" t="str">
        <f t="shared" si="15"/>
        <v/>
      </c>
      <c r="R9" s="41" t="str">
        <f t="shared" si="0"/>
        <v/>
      </c>
      <c r="S9" s="41" t="str">
        <f t="shared" si="16"/>
        <v/>
      </c>
      <c r="T9" s="41" t="str">
        <f t="shared" si="17"/>
        <v/>
      </c>
      <c r="U9" s="41" t="str">
        <f t="shared" si="1"/>
        <v/>
      </c>
      <c r="V9" s="41" t="str">
        <f t="shared" si="2"/>
        <v/>
      </c>
      <c r="W9" s="41" t="str">
        <f t="shared" si="3"/>
        <v/>
      </c>
      <c r="X9" s="41" t="str">
        <f t="shared" si="4"/>
        <v/>
      </c>
      <c r="Y9" s="41" t="str">
        <f t="shared" si="5"/>
        <v/>
      </c>
      <c r="Z9" s="41" t="str">
        <f t="shared" si="6"/>
        <v/>
      </c>
      <c r="AA9" s="41" t="str">
        <f t="shared" si="7"/>
        <v/>
      </c>
      <c r="AB9" s="41" t="str">
        <f t="shared" si="8"/>
        <v/>
      </c>
      <c r="AC9" s="41" t="str">
        <f t="shared" si="9"/>
        <v/>
      </c>
      <c r="AD9" s="41" t="str">
        <f t="shared" si="10"/>
        <v/>
      </c>
      <c r="AE9" s="41" t="str">
        <f t="shared" si="11"/>
        <v/>
      </c>
      <c r="AF9" s="40"/>
      <c r="AH9" s="22" t="s">
        <v>58</v>
      </c>
      <c r="AI9" s="43"/>
      <c r="AJ9" s="46">
        <v>30</v>
      </c>
      <c r="AK9" s="47">
        <v>32.4</v>
      </c>
      <c r="AL9" s="33"/>
    </row>
    <row r="10" spans="1:51" ht="15.75" thickBot="1" x14ac:dyDescent="0.3">
      <c r="A10" s="71"/>
      <c r="B10" s="71"/>
      <c r="C10" s="41" t="str">
        <f t="shared" si="12"/>
        <v/>
      </c>
      <c r="D10" s="71"/>
      <c r="E10" s="71"/>
      <c r="F10" s="71"/>
      <c r="G10" s="71"/>
      <c r="H10" s="71"/>
      <c r="I10" s="71"/>
      <c r="J10" s="71"/>
      <c r="K10" s="71"/>
      <c r="L10" s="71"/>
      <c r="M10" s="71"/>
      <c r="N10" s="41" t="str">
        <f t="shared" si="13"/>
        <v/>
      </c>
      <c r="O10" s="41" t="str">
        <f t="shared" si="13"/>
        <v/>
      </c>
      <c r="P10" s="41" t="str">
        <f t="shared" si="14"/>
        <v/>
      </c>
      <c r="Q10" s="41" t="str">
        <f t="shared" si="15"/>
        <v/>
      </c>
      <c r="R10" s="41" t="str">
        <f t="shared" si="0"/>
        <v/>
      </c>
      <c r="S10" s="41" t="str">
        <f t="shared" si="16"/>
        <v/>
      </c>
      <c r="T10" s="41" t="str">
        <f t="shared" si="17"/>
        <v/>
      </c>
      <c r="U10" s="41" t="str">
        <f t="shared" si="1"/>
        <v/>
      </c>
      <c r="V10" s="41" t="str">
        <f t="shared" si="2"/>
        <v/>
      </c>
      <c r="W10" s="41" t="str">
        <f t="shared" si="3"/>
        <v/>
      </c>
      <c r="X10" s="41" t="str">
        <f t="shared" si="4"/>
        <v/>
      </c>
      <c r="Y10" s="41" t="str">
        <f t="shared" si="5"/>
        <v/>
      </c>
      <c r="Z10" s="41" t="str">
        <f t="shared" si="6"/>
        <v/>
      </c>
      <c r="AA10" s="41" t="str">
        <f t="shared" si="7"/>
        <v/>
      </c>
      <c r="AB10" s="41" t="str">
        <f t="shared" si="8"/>
        <v/>
      </c>
      <c r="AC10" s="41" t="str">
        <f t="shared" si="9"/>
        <v/>
      </c>
      <c r="AD10" s="41" t="str">
        <f t="shared" si="10"/>
        <v/>
      </c>
      <c r="AE10" s="41" t="str">
        <f t="shared" si="11"/>
        <v/>
      </c>
      <c r="AF10" s="40"/>
      <c r="AH10" s="27" t="s">
        <v>59</v>
      </c>
      <c r="AI10" s="44"/>
      <c r="AJ10" s="48"/>
      <c r="AK10" s="49"/>
      <c r="AL10" s="35"/>
    </row>
    <row r="11" spans="1:51" x14ac:dyDescent="0.25">
      <c r="A11" s="71"/>
      <c r="B11" s="71"/>
      <c r="C11" s="41" t="str">
        <f t="shared" si="12"/>
        <v/>
      </c>
      <c r="D11" s="71"/>
      <c r="E11" s="71"/>
      <c r="F11" s="71"/>
      <c r="G11" s="71"/>
      <c r="H11" s="71"/>
      <c r="I11" s="71"/>
      <c r="J11" s="71"/>
      <c r="K11" s="71"/>
      <c r="L11" s="71"/>
      <c r="M11" s="71"/>
      <c r="N11" s="41" t="str">
        <f t="shared" si="13"/>
        <v/>
      </c>
      <c r="O11" s="41" t="str">
        <f t="shared" si="13"/>
        <v/>
      </c>
      <c r="P11" s="41" t="str">
        <f t="shared" si="14"/>
        <v/>
      </c>
      <c r="Q11" s="41" t="str">
        <f t="shared" si="15"/>
        <v/>
      </c>
      <c r="R11" s="41" t="str">
        <f t="shared" si="0"/>
        <v/>
      </c>
      <c r="S11" s="41" t="str">
        <f t="shared" si="16"/>
        <v/>
      </c>
      <c r="T11" s="41" t="str">
        <f t="shared" si="17"/>
        <v/>
      </c>
      <c r="U11" s="41" t="str">
        <f t="shared" si="1"/>
        <v/>
      </c>
      <c r="V11" s="41" t="str">
        <f t="shared" si="2"/>
        <v/>
      </c>
      <c r="W11" s="41" t="str">
        <f t="shared" si="3"/>
        <v/>
      </c>
      <c r="X11" s="41" t="str">
        <f t="shared" si="4"/>
        <v/>
      </c>
      <c r="Y11" s="41" t="str">
        <f t="shared" si="5"/>
        <v/>
      </c>
      <c r="Z11" s="41" t="str">
        <f t="shared" si="6"/>
        <v/>
      </c>
      <c r="AA11" s="41" t="str">
        <f t="shared" si="7"/>
        <v/>
      </c>
      <c r="AB11" s="41" t="str">
        <f t="shared" si="8"/>
        <v/>
      </c>
      <c r="AC11" s="41" t="str">
        <f t="shared" si="9"/>
        <v/>
      </c>
      <c r="AD11" s="41" t="str">
        <f t="shared" si="10"/>
        <v/>
      </c>
      <c r="AE11" s="41" t="str">
        <f t="shared" si="11"/>
        <v/>
      </c>
      <c r="AF11" s="40"/>
      <c r="AH11" s="23" t="s">
        <v>53</v>
      </c>
      <c r="AI11" s="24"/>
      <c r="AJ11" s="25">
        <v>1</v>
      </c>
      <c r="AK11" s="26">
        <v>89.2</v>
      </c>
      <c r="AL11" s="34"/>
    </row>
    <row r="12" spans="1:51" x14ac:dyDescent="0.25">
      <c r="A12" s="71"/>
      <c r="B12" s="71"/>
      <c r="C12" s="41" t="str">
        <f t="shared" si="12"/>
        <v/>
      </c>
      <c r="D12" s="71"/>
      <c r="E12" s="71"/>
      <c r="F12" s="71"/>
      <c r="G12" s="71"/>
      <c r="H12" s="71"/>
      <c r="I12" s="71"/>
      <c r="J12" s="71"/>
      <c r="K12" s="71"/>
      <c r="L12" s="71"/>
      <c r="M12" s="71"/>
      <c r="N12" s="41" t="str">
        <f t="shared" si="13"/>
        <v/>
      </c>
      <c r="O12" s="41" t="str">
        <f t="shared" si="13"/>
        <v/>
      </c>
      <c r="P12" s="41" t="str">
        <f t="shared" si="14"/>
        <v/>
      </c>
      <c r="Q12" s="41" t="str">
        <f t="shared" si="15"/>
        <v/>
      </c>
      <c r="R12" s="41" t="str">
        <f t="shared" si="0"/>
        <v/>
      </c>
      <c r="S12" s="41" t="str">
        <f t="shared" si="16"/>
        <v/>
      </c>
      <c r="T12" s="41" t="str">
        <f t="shared" si="17"/>
        <v/>
      </c>
      <c r="U12" s="41" t="str">
        <f t="shared" si="1"/>
        <v/>
      </c>
      <c r="V12" s="41" t="str">
        <f t="shared" si="2"/>
        <v/>
      </c>
      <c r="W12" s="41" t="str">
        <f t="shared" si="3"/>
        <v/>
      </c>
      <c r="X12" s="41" t="str">
        <f t="shared" si="4"/>
        <v/>
      </c>
      <c r="Y12" s="41" t="str">
        <f t="shared" si="5"/>
        <v/>
      </c>
      <c r="Z12" s="41" t="str">
        <f t="shared" si="6"/>
        <v/>
      </c>
      <c r="AA12" s="41" t="str">
        <f t="shared" si="7"/>
        <v/>
      </c>
      <c r="AB12" s="41" t="str">
        <f t="shared" si="8"/>
        <v/>
      </c>
      <c r="AC12" s="41" t="str">
        <f t="shared" si="9"/>
        <v/>
      </c>
      <c r="AD12" s="41" t="str">
        <f t="shared" si="10"/>
        <v/>
      </c>
      <c r="AE12" s="41" t="str">
        <f t="shared" si="11"/>
        <v/>
      </c>
      <c r="AF12" s="40"/>
      <c r="AH12" s="23" t="s">
        <v>54</v>
      </c>
      <c r="AI12" s="24"/>
      <c r="AJ12" s="25">
        <v>2</v>
      </c>
      <c r="AK12" s="26">
        <v>89.2</v>
      </c>
      <c r="AL12" s="34"/>
    </row>
    <row r="13" spans="1:51" x14ac:dyDescent="0.25">
      <c r="A13" s="71"/>
      <c r="B13" s="71"/>
      <c r="C13" s="41" t="str">
        <f t="shared" si="12"/>
        <v/>
      </c>
      <c r="D13" s="71"/>
      <c r="E13" s="71"/>
      <c r="F13" s="71"/>
      <c r="G13" s="71"/>
      <c r="H13" s="71"/>
      <c r="I13" s="71"/>
      <c r="J13" s="71"/>
      <c r="K13" s="71"/>
      <c r="L13" s="71"/>
      <c r="M13" s="71"/>
      <c r="N13" s="41" t="str">
        <f t="shared" si="13"/>
        <v/>
      </c>
      <c r="O13" s="41" t="str">
        <f t="shared" si="13"/>
        <v/>
      </c>
      <c r="P13" s="41" t="str">
        <f t="shared" si="14"/>
        <v/>
      </c>
      <c r="Q13" s="41" t="str">
        <f t="shared" si="15"/>
        <v/>
      </c>
      <c r="R13" s="41" t="str">
        <f t="shared" si="0"/>
        <v/>
      </c>
      <c r="S13" s="41" t="str">
        <f t="shared" si="16"/>
        <v/>
      </c>
      <c r="T13" s="41" t="str">
        <f t="shared" si="17"/>
        <v/>
      </c>
      <c r="U13" s="41" t="str">
        <f t="shared" si="1"/>
        <v/>
      </c>
      <c r="V13" s="41" t="str">
        <f t="shared" si="2"/>
        <v/>
      </c>
      <c r="W13" s="41" t="str">
        <f t="shared" si="3"/>
        <v/>
      </c>
      <c r="X13" s="41" t="str">
        <f t="shared" si="4"/>
        <v/>
      </c>
      <c r="Y13" s="41" t="str">
        <f t="shared" si="5"/>
        <v/>
      </c>
      <c r="Z13" s="41" t="str">
        <f t="shared" si="6"/>
        <v/>
      </c>
      <c r="AA13" s="41" t="str">
        <f t="shared" si="7"/>
        <v/>
      </c>
      <c r="AB13" s="41" t="str">
        <f t="shared" si="8"/>
        <v/>
      </c>
      <c r="AC13" s="41" t="str">
        <f t="shared" si="9"/>
        <v/>
      </c>
      <c r="AD13" s="41" t="str">
        <f t="shared" si="10"/>
        <v/>
      </c>
      <c r="AE13" s="41" t="str">
        <f t="shared" si="11"/>
        <v/>
      </c>
      <c r="AF13" s="40"/>
      <c r="AH13" s="23" t="s">
        <v>55</v>
      </c>
      <c r="AI13" s="24"/>
      <c r="AJ13" s="25">
        <v>3</v>
      </c>
      <c r="AK13" s="26">
        <v>89.2</v>
      </c>
      <c r="AL13" s="34"/>
    </row>
    <row r="14" spans="1:51" x14ac:dyDescent="0.25">
      <c r="A14" s="71"/>
      <c r="B14" s="71"/>
      <c r="C14" s="41" t="str">
        <f t="shared" si="12"/>
        <v/>
      </c>
      <c r="D14" s="71"/>
      <c r="E14" s="71"/>
      <c r="F14" s="71"/>
      <c r="G14" s="71"/>
      <c r="H14" s="71"/>
      <c r="I14" s="71"/>
      <c r="J14" s="71"/>
      <c r="K14" s="71"/>
      <c r="L14" s="71"/>
      <c r="M14" s="71"/>
      <c r="N14" s="41" t="str">
        <f t="shared" si="13"/>
        <v/>
      </c>
      <c r="O14" s="41" t="str">
        <f t="shared" si="13"/>
        <v/>
      </c>
      <c r="P14" s="41" t="str">
        <f t="shared" si="14"/>
        <v/>
      </c>
      <c r="Q14" s="41" t="str">
        <f t="shared" si="15"/>
        <v/>
      </c>
      <c r="R14" s="41" t="str">
        <f t="shared" si="0"/>
        <v/>
      </c>
      <c r="S14" s="41" t="str">
        <f t="shared" si="16"/>
        <v/>
      </c>
      <c r="T14" s="41" t="str">
        <f t="shared" si="17"/>
        <v/>
      </c>
      <c r="U14" s="41" t="str">
        <f t="shared" si="1"/>
        <v/>
      </c>
      <c r="V14" s="41" t="str">
        <f t="shared" si="2"/>
        <v/>
      </c>
      <c r="W14" s="41" t="str">
        <f t="shared" si="3"/>
        <v/>
      </c>
      <c r="X14" s="41" t="str">
        <f t="shared" si="4"/>
        <v/>
      </c>
      <c r="Y14" s="41" t="str">
        <f t="shared" si="5"/>
        <v/>
      </c>
      <c r="Z14" s="41" t="str">
        <f t="shared" si="6"/>
        <v/>
      </c>
      <c r="AA14" s="41" t="str">
        <f t="shared" si="7"/>
        <v/>
      </c>
      <c r="AB14" s="41" t="str">
        <f t="shared" si="8"/>
        <v/>
      </c>
      <c r="AC14" s="41" t="str">
        <f t="shared" si="9"/>
        <v/>
      </c>
      <c r="AD14" s="41" t="str">
        <f t="shared" si="10"/>
        <v/>
      </c>
      <c r="AE14" s="41" t="str">
        <f t="shared" si="11"/>
        <v/>
      </c>
      <c r="AF14" s="40"/>
      <c r="AH14" s="23" t="s">
        <v>56</v>
      </c>
      <c r="AI14" s="24"/>
      <c r="AJ14" s="25">
        <v>10</v>
      </c>
      <c r="AK14" s="26">
        <v>18</v>
      </c>
      <c r="AL14" s="34"/>
    </row>
    <row r="15" spans="1:51" x14ac:dyDescent="0.25">
      <c r="A15" s="71"/>
      <c r="B15" s="71"/>
      <c r="C15" s="41" t="str">
        <f t="shared" si="12"/>
        <v/>
      </c>
      <c r="D15" s="71"/>
      <c r="E15" s="71"/>
      <c r="F15" s="71"/>
      <c r="G15" s="71"/>
      <c r="H15" s="71"/>
      <c r="I15" s="71"/>
      <c r="J15" s="71"/>
      <c r="K15" s="71"/>
      <c r="L15" s="71"/>
      <c r="M15" s="71"/>
      <c r="N15" s="41" t="str">
        <f t="shared" si="13"/>
        <v/>
      </c>
      <c r="O15" s="41" t="str">
        <f t="shared" si="13"/>
        <v/>
      </c>
      <c r="P15" s="41" t="str">
        <f t="shared" si="14"/>
        <v/>
      </c>
      <c r="Q15" s="41" t="str">
        <f t="shared" si="15"/>
        <v/>
      </c>
      <c r="R15" s="41" t="str">
        <f t="shared" si="0"/>
        <v/>
      </c>
      <c r="S15" s="41" t="str">
        <f t="shared" si="16"/>
        <v/>
      </c>
      <c r="T15" s="41" t="str">
        <f t="shared" si="17"/>
        <v/>
      </c>
      <c r="U15" s="41" t="str">
        <f t="shared" si="1"/>
        <v/>
      </c>
      <c r="V15" s="41" t="str">
        <f t="shared" si="2"/>
        <v/>
      </c>
      <c r="W15" s="41" t="str">
        <f t="shared" si="3"/>
        <v/>
      </c>
      <c r="X15" s="41" t="str">
        <f t="shared" si="4"/>
        <v/>
      </c>
      <c r="Y15" s="41" t="str">
        <f t="shared" si="5"/>
        <v/>
      </c>
      <c r="Z15" s="41" t="str">
        <f t="shared" si="6"/>
        <v/>
      </c>
      <c r="AA15" s="41" t="str">
        <f t="shared" si="7"/>
        <v/>
      </c>
      <c r="AB15" s="41" t="str">
        <f t="shared" si="8"/>
        <v/>
      </c>
      <c r="AC15" s="41" t="str">
        <f t="shared" si="9"/>
        <v/>
      </c>
      <c r="AD15" s="41" t="str">
        <f t="shared" si="10"/>
        <v/>
      </c>
      <c r="AE15" s="41" t="str">
        <f t="shared" si="11"/>
        <v/>
      </c>
      <c r="AF15" s="40"/>
      <c r="AH15" s="23" t="s">
        <v>57</v>
      </c>
      <c r="AI15" s="24"/>
      <c r="AJ15" s="25">
        <v>20</v>
      </c>
      <c r="AK15" s="26">
        <v>30.9</v>
      </c>
      <c r="AL15" s="34"/>
    </row>
    <row r="16" spans="1:51" ht="15.75" thickBot="1" x14ac:dyDescent="0.3">
      <c r="A16" s="71"/>
      <c r="B16" s="71"/>
      <c r="C16" s="41" t="str">
        <f t="shared" si="12"/>
        <v/>
      </c>
      <c r="D16" s="71"/>
      <c r="E16" s="71"/>
      <c r="F16" s="71"/>
      <c r="G16" s="71"/>
      <c r="H16" s="71"/>
      <c r="I16" s="71"/>
      <c r="J16" s="71"/>
      <c r="K16" s="71"/>
      <c r="L16" s="71"/>
      <c r="M16" s="71"/>
      <c r="N16" s="41" t="str">
        <f t="shared" si="13"/>
        <v/>
      </c>
      <c r="O16" s="41" t="str">
        <f t="shared" si="13"/>
        <v/>
      </c>
      <c r="P16" s="41" t="str">
        <f t="shared" si="14"/>
        <v/>
      </c>
      <c r="Q16" s="41" t="str">
        <f t="shared" si="15"/>
        <v/>
      </c>
      <c r="R16" s="41" t="str">
        <f t="shared" si="0"/>
        <v/>
      </c>
      <c r="S16" s="41" t="str">
        <f t="shared" si="16"/>
        <v/>
      </c>
      <c r="T16" s="41" t="str">
        <f t="shared" si="17"/>
        <v/>
      </c>
      <c r="U16" s="41" t="str">
        <f t="shared" si="1"/>
        <v/>
      </c>
      <c r="V16" s="41" t="str">
        <f t="shared" si="2"/>
        <v/>
      </c>
      <c r="W16" s="41" t="str">
        <f t="shared" si="3"/>
        <v/>
      </c>
      <c r="X16" s="41" t="str">
        <f t="shared" si="4"/>
        <v/>
      </c>
      <c r="Y16" s="41" t="str">
        <f t="shared" si="5"/>
        <v/>
      </c>
      <c r="Z16" s="41" t="str">
        <f t="shared" si="6"/>
        <v/>
      </c>
      <c r="AA16" s="41" t="str">
        <f t="shared" si="7"/>
        <v/>
      </c>
      <c r="AB16" s="41" t="str">
        <f t="shared" si="8"/>
        <v/>
      </c>
      <c r="AC16" s="41" t="str">
        <f t="shared" si="9"/>
        <v/>
      </c>
      <c r="AD16" s="41" t="str">
        <f t="shared" si="10"/>
        <v/>
      </c>
      <c r="AE16" s="41" t="str">
        <f t="shared" si="11"/>
        <v/>
      </c>
      <c r="AF16" s="40"/>
      <c r="AH16" s="22" t="s">
        <v>58</v>
      </c>
      <c r="AI16" s="43"/>
      <c r="AJ16" s="46">
        <v>30</v>
      </c>
      <c r="AK16" s="47">
        <v>20.8</v>
      </c>
      <c r="AL16" s="33"/>
    </row>
    <row r="17" spans="1:38" x14ac:dyDescent="0.25">
      <c r="A17" s="71"/>
      <c r="B17" s="71"/>
      <c r="C17" s="41" t="str">
        <f t="shared" si="12"/>
        <v/>
      </c>
      <c r="D17" s="71"/>
      <c r="E17" s="71"/>
      <c r="F17" s="71"/>
      <c r="G17" s="71"/>
      <c r="H17" s="71"/>
      <c r="I17" s="71"/>
      <c r="J17" s="71"/>
      <c r="K17" s="71"/>
      <c r="L17" s="71"/>
      <c r="M17" s="71"/>
      <c r="N17" s="41" t="str">
        <f t="shared" si="13"/>
        <v/>
      </c>
      <c r="O17" s="41" t="str">
        <f t="shared" si="13"/>
        <v/>
      </c>
      <c r="P17" s="41" t="str">
        <f t="shared" si="14"/>
        <v/>
      </c>
      <c r="Q17" s="41" t="str">
        <f t="shared" si="15"/>
        <v/>
      </c>
      <c r="R17" s="41" t="str">
        <f t="shared" si="0"/>
        <v/>
      </c>
      <c r="S17" s="41" t="str">
        <f t="shared" si="16"/>
        <v/>
      </c>
      <c r="T17" s="41" t="str">
        <f t="shared" si="17"/>
        <v/>
      </c>
      <c r="U17" s="41" t="str">
        <f t="shared" si="1"/>
        <v/>
      </c>
      <c r="V17" s="41" t="str">
        <f t="shared" si="2"/>
        <v/>
      </c>
      <c r="W17" s="41" t="str">
        <f t="shared" si="3"/>
        <v/>
      </c>
      <c r="X17" s="41" t="str">
        <f t="shared" si="4"/>
        <v/>
      </c>
      <c r="Y17" s="41" t="str">
        <f t="shared" si="5"/>
        <v/>
      </c>
      <c r="Z17" s="41" t="str">
        <f t="shared" si="6"/>
        <v/>
      </c>
      <c r="AA17" s="41" t="str">
        <f t="shared" si="7"/>
        <v/>
      </c>
      <c r="AB17" s="41" t="str">
        <f t="shared" si="8"/>
        <v/>
      </c>
      <c r="AC17" s="41" t="str">
        <f t="shared" si="9"/>
        <v/>
      </c>
      <c r="AD17" s="41" t="str">
        <f t="shared" si="10"/>
        <v/>
      </c>
      <c r="AE17" s="41" t="str">
        <f t="shared" si="11"/>
        <v/>
      </c>
      <c r="AF17" s="40"/>
      <c r="AH17" s="23"/>
      <c r="AI17" s="24"/>
      <c r="AJ17" s="24"/>
      <c r="AK17" s="24"/>
      <c r="AL17" s="34"/>
    </row>
    <row r="18" spans="1:38" x14ac:dyDescent="0.25">
      <c r="A18" s="71"/>
      <c r="B18" s="71"/>
      <c r="C18" s="41" t="str">
        <f t="shared" si="12"/>
        <v/>
      </c>
      <c r="D18" s="71"/>
      <c r="E18" s="71"/>
      <c r="F18" s="71"/>
      <c r="G18" s="71"/>
      <c r="H18" s="71"/>
      <c r="I18" s="71"/>
      <c r="J18" s="71"/>
      <c r="K18" s="71"/>
      <c r="L18" s="71"/>
      <c r="M18" s="71"/>
      <c r="N18" s="41" t="str">
        <f t="shared" si="13"/>
        <v/>
      </c>
      <c r="O18" s="41" t="str">
        <f t="shared" si="13"/>
        <v/>
      </c>
      <c r="P18" s="41" t="str">
        <f t="shared" si="14"/>
        <v/>
      </c>
      <c r="Q18" s="41" t="str">
        <f t="shared" si="15"/>
        <v/>
      </c>
      <c r="R18" s="41" t="str">
        <f t="shared" si="0"/>
        <v/>
      </c>
      <c r="S18" s="41" t="str">
        <f t="shared" si="16"/>
        <v/>
      </c>
      <c r="T18" s="41" t="str">
        <f t="shared" si="17"/>
        <v/>
      </c>
      <c r="U18" s="41" t="str">
        <f t="shared" si="1"/>
        <v/>
      </c>
      <c r="V18" s="41" t="str">
        <f t="shared" si="2"/>
        <v/>
      </c>
      <c r="W18" s="41" t="str">
        <f t="shared" si="3"/>
        <v/>
      </c>
      <c r="X18" s="41" t="str">
        <f t="shared" si="4"/>
        <v/>
      </c>
      <c r="Y18" s="41" t="str">
        <f t="shared" si="5"/>
        <v/>
      </c>
      <c r="Z18" s="41" t="str">
        <f t="shared" si="6"/>
        <v/>
      </c>
      <c r="AA18" s="41" t="str">
        <f t="shared" si="7"/>
        <v/>
      </c>
      <c r="AB18" s="41" t="str">
        <f t="shared" si="8"/>
        <v/>
      </c>
      <c r="AC18" s="41" t="str">
        <f t="shared" si="9"/>
        <v/>
      </c>
      <c r="AD18" s="41" t="str">
        <f t="shared" si="10"/>
        <v/>
      </c>
      <c r="AE18" s="41" t="str">
        <f t="shared" si="11"/>
        <v/>
      </c>
      <c r="AF18" s="40"/>
      <c r="AH18" s="23"/>
      <c r="AI18" s="24"/>
      <c r="AJ18" s="24"/>
      <c r="AK18" s="24"/>
      <c r="AL18" s="34"/>
    </row>
    <row r="19" spans="1:38" ht="15.75" thickBot="1" x14ac:dyDescent="0.3">
      <c r="A19" s="71"/>
      <c r="B19" s="71"/>
      <c r="C19" s="41" t="str">
        <f t="shared" si="12"/>
        <v/>
      </c>
      <c r="D19" s="71"/>
      <c r="E19" s="71"/>
      <c r="F19" s="71"/>
      <c r="G19" s="71"/>
      <c r="H19" s="71"/>
      <c r="I19" s="71"/>
      <c r="J19" s="71"/>
      <c r="K19" s="71"/>
      <c r="L19" s="71"/>
      <c r="M19" s="71"/>
      <c r="N19" s="41" t="str">
        <f t="shared" si="13"/>
        <v/>
      </c>
      <c r="O19" s="41" t="str">
        <f t="shared" si="13"/>
        <v/>
      </c>
      <c r="P19" s="41" t="str">
        <f t="shared" si="14"/>
        <v/>
      </c>
      <c r="Q19" s="41" t="str">
        <f t="shared" si="15"/>
        <v/>
      </c>
      <c r="R19" s="41" t="str">
        <f t="shared" si="0"/>
        <v/>
      </c>
      <c r="S19" s="41" t="str">
        <f t="shared" si="16"/>
        <v/>
      </c>
      <c r="T19" s="41" t="str">
        <f t="shared" si="17"/>
        <v/>
      </c>
      <c r="U19" s="41" t="str">
        <f t="shared" si="1"/>
        <v/>
      </c>
      <c r="V19" s="41" t="str">
        <f t="shared" si="2"/>
        <v/>
      </c>
      <c r="W19" s="41" t="str">
        <f t="shared" si="3"/>
        <v/>
      </c>
      <c r="X19" s="41" t="str">
        <f t="shared" si="4"/>
        <v/>
      </c>
      <c r="Y19" s="41" t="str">
        <f t="shared" si="5"/>
        <v/>
      </c>
      <c r="Z19" s="41" t="str">
        <f t="shared" si="6"/>
        <v/>
      </c>
      <c r="AA19" s="41" t="str">
        <f t="shared" si="7"/>
        <v/>
      </c>
      <c r="AB19" s="41" t="str">
        <f t="shared" si="8"/>
        <v/>
      </c>
      <c r="AC19" s="41" t="str">
        <f t="shared" si="9"/>
        <v/>
      </c>
      <c r="AD19" s="41" t="str">
        <f t="shared" si="10"/>
        <v/>
      </c>
      <c r="AE19" s="41" t="str">
        <f t="shared" si="11"/>
        <v/>
      </c>
      <c r="AF19" s="40"/>
      <c r="AH19" s="22" t="s">
        <v>60</v>
      </c>
      <c r="AI19" s="43"/>
      <c r="AJ19" s="43"/>
      <c r="AK19" s="43"/>
      <c r="AL19" s="33"/>
    </row>
    <row r="20" spans="1:38" ht="15.75" thickBot="1" x14ac:dyDescent="0.3">
      <c r="A20" s="71"/>
      <c r="B20" s="71"/>
      <c r="C20" s="41" t="str">
        <f t="shared" si="12"/>
        <v/>
      </c>
      <c r="D20" s="71"/>
      <c r="E20" s="71"/>
      <c r="F20" s="71"/>
      <c r="G20" s="71"/>
      <c r="H20" s="71"/>
      <c r="I20" s="71"/>
      <c r="J20" s="71"/>
      <c r="K20" s="71"/>
      <c r="L20" s="71"/>
      <c r="M20" s="71"/>
      <c r="N20" s="41" t="str">
        <f t="shared" si="13"/>
        <v/>
      </c>
      <c r="O20" s="41" t="str">
        <f t="shared" si="13"/>
        <v/>
      </c>
      <c r="P20" s="41" t="str">
        <f t="shared" si="14"/>
        <v/>
      </c>
      <c r="Q20" s="41" t="str">
        <f t="shared" si="15"/>
        <v/>
      </c>
      <c r="R20" s="41" t="str">
        <f t="shared" si="0"/>
        <v/>
      </c>
      <c r="S20" s="41" t="str">
        <f t="shared" si="16"/>
        <v/>
      </c>
      <c r="T20" s="41" t="str">
        <f t="shared" si="17"/>
        <v/>
      </c>
      <c r="U20" s="41" t="str">
        <f t="shared" si="1"/>
        <v/>
      </c>
      <c r="V20" s="41" t="str">
        <f t="shared" si="2"/>
        <v/>
      </c>
      <c r="W20" s="41" t="str">
        <f t="shared" si="3"/>
        <v/>
      </c>
      <c r="X20" s="41" t="str">
        <f t="shared" si="4"/>
        <v/>
      </c>
      <c r="Y20" s="41" t="str">
        <f t="shared" si="5"/>
        <v/>
      </c>
      <c r="Z20" s="41" t="str">
        <f t="shared" si="6"/>
        <v/>
      </c>
      <c r="AA20" s="41" t="str">
        <f t="shared" si="7"/>
        <v/>
      </c>
      <c r="AB20" s="41" t="str">
        <f t="shared" si="8"/>
        <v/>
      </c>
      <c r="AC20" s="41" t="str">
        <f t="shared" si="9"/>
        <v/>
      </c>
      <c r="AD20" s="41" t="str">
        <f t="shared" si="10"/>
        <v/>
      </c>
      <c r="AE20" s="41" t="str">
        <f t="shared" si="11"/>
        <v/>
      </c>
      <c r="AF20" s="40"/>
      <c r="AH20" s="22" t="s">
        <v>61</v>
      </c>
      <c r="AI20" s="43"/>
      <c r="AJ20" s="43"/>
      <c r="AK20" s="43"/>
      <c r="AL20" s="33"/>
    </row>
    <row r="21" spans="1:38" x14ac:dyDescent="0.25">
      <c r="A21" s="71"/>
      <c r="B21" s="71"/>
      <c r="C21" s="41" t="str">
        <f t="shared" si="12"/>
        <v/>
      </c>
      <c r="D21" s="71"/>
      <c r="E21" s="71"/>
      <c r="F21" s="71"/>
      <c r="G21" s="71"/>
      <c r="H21" s="71"/>
      <c r="I21" s="71"/>
      <c r="J21" s="71"/>
      <c r="K21" s="71"/>
      <c r="L21" s="71"/>
      <c r="M21" s="71"/>
      <c r="N21" s="41" t="str">
        <f t="shared" si="13"/>
        <v/>
      </c>
      <c r="O21" s="41" t="str">
        <f t="shared" si="13"/>
        <v/>
      </c>
      <c r="P21" s="41" t="str">
        <f t="shared" si="14"/>
        <v/>
      </c>
      <c r="Q21" s="41" t="str">
        <f t="shared" si="15"/>
        <v/>
      </c>
      <c r="R21" s="41" t="str">
        <f t="shared" si="0"/>
        <v/>
      </c>
      <c r="S21" s="41" t="str">
        <f t="shared" si="16"/>
        <v/>
      </c>
      <c r="T21" s="41" t="str">
        <f t="shared" si="17"/>
        <v/>
      </c>
      <c r="U21" s="41" t="str">
        <f t="shared" si="1"/>
        <v/>
      </c>
      <c r="V21" s="41" t="str">
        <f t="shared" si="2"/>
        <v/>
      </c>
      <c r="W21" s="41" t="str">
        <f t="shared" si="3"/>
        <v/>
      </c>
      <c r="X21" s="41" t="str">
        <f t="shared" si="4"/>
        <v/>
      </c>
      <c r="Y21" s="41" t="str">
        <f t="shared" si="5"/>
        <v/>
      </c>
      <c r="Z21" s="41" t="str">
        <f t="shared" si="6"/>
        <v/>
      </c>
      <c r="AA21" s="41" t="str">
        <f t="shared" si="7"/>
        <v/>
      </c>
      <c r="AB21" s="41" t="str">
        <f t="shared" si="8"/>
        <v/>
      </c>
      <c r="AC21" s="41" t="str">
        <f t="shared" si="9"/>
        <v/>
      </c>
      <c r="AD21" s="41" t="str">
        <f t="shared" si="10"/>
        <v/>
      </c>
      <c r="AE21" s="41" t="str">
        <f t="shared" si="11"/>
        <v/>
      </c>
      <c r="AF21" s="40"/>
      <c r="AH21" s="23" t="s">
        <v>62</v>
      </c>
      <c r="AI21" s="24"/>
      <c r="AJ21" s="28">
        <v>0.25</v>
      </c>
      <c r="AK21" s="29">
        <v>0.68</v>
      </c>
      <c r="AL21" s="34"/>
    </row>
    <row r="22" spans="1:38" x14ac:dyDescent="0.25">
      <c r="A22" s="71"/>
      <c r="B22" s="71"/>
      <c r="C22" s="41" t="str">
        <f t="shared" si="12"/>
        <v/>
      </c>
      <c r="D22" s="71"/>
      <c r="E22" s="71"/>
      <c r="F22" s="71"/>
      <c r="G22" s="71"/>
      <c r="H22" s="71"/>
      <c r="I22" s="71"/>
      <c r="J22" s="71"/>
      <c r="K22" s="71"/>
      <c r="L22" s="71"/>
      <c r="M22" s="71"/>
      <c r="N22" s="41" t="str">
        <f t="shared" si="13"/>
        <v/>
      </c>
      <c r="O22" s="41" t="str">
        <f t="shared" si="13"/>
        <v/>
      </c>
      <c r="P22" s="41" t="str">
        <f t="shared" si="14"/>
        <v/>
      </c>
      <c r="Q22" s="41" t="str">
        <f t="shared" si="15"/>
        <v/>
      </c>
      <c r="R22" s="41" t="str">
        <f t="shared" si="0"/>
        <v/>
      </c>
      <c r="S22" s="41" t="str">
        <f t="shared" si="16"/>
        <v/>
      </c>
      <c r="T22" s="41" t="str">
        <f t="shared" si="17"/>
        <v/>
      </c>
      <c r="U22" s="41" t="str">
        <f t="shared" si="1"/>
        <v/>
      </c>
      <c r="V22" s="41" t="str">
        <f t="shared" si="2"/>
        <v/>
      </c>
      <c r="W22" s="41" t="str">
        <f t="shared" si="3"/>
        <v/>
      </c>
      <c r="X22" s="41" t="str">
        <f t="shared" si="4"/>
        <v/>
      </c>
      <c r="Y22" s="41" t="str">
        <f t="shared" si="5"/>
        <v/>
      </c>
      <c r="Z22" s="41" t="str">
        <f t="shared" si="6"/>
        <v/>
      </c>
      <c r="AA22" s="41" t="str">
        <f t="shared" si="7"/>
        <v/>
      </c>
      <c r="AB22" s="41" t="str">
        <f t="shared" si="8"/>
        <v/>
      </c>
      <c r="AC22" s="41" t="str">
        <f t="shared" si="9"/>
        <v/>
      </c>
      <c r="AD22" s="41" t="str">
        <f t="shared" si="10"/>
        <v/>
      </c>
      <c r="AE22" s="41" t="str">
        <f t="shared" si="11"/>
        <v/>
      </c>
      <c r="AF22" s="40"/>
      <c r="AH22" s="23" t="s">
        <v>63</v>
      </c>
      <c r="AI22" s="24"/>
      <c r="AJ22" s="28">
        <v>0.33</v>
      </c>
      <c r="AK22" s="30">
        <v>0.7</v>
      </c>
      <c r="AL22" s="34"/>
    </row>
    <row r="23" spans="1:38" x14ac:dyDescent="0.25">
      <c r="A23" s="71"/>
      <c r="B23" s="71"/>
      <c r="C23" s="41" t="str">
        <f t="shared" si="12"/>
        <v/>
      </c>
      <c r="D23" s="71"/>
      <c r="E23" s="71"/>
      <c r="F23" s="71"/>
      <c r="G23" s="71"/>
      <c r="H23" s="71"/>
      <c r="I23" s="71"/>
      <c r="J23" s="71"/>
      <c r="K23" s="71"/>
      <c r="L23" s="71"/>
      <c r="M23" s="71"/>
      <c r="N23" s="41" t="str">
        <f t="shared" si="13"/>
        <v/>
      </c>
      <c r="O23" s="41" t="str">
        <f t="shared" si="13"/>
        <v/>
      </c>
      <c r="P23" s="41" t="str">
        <f t="shared" si="14"/>
        <v/>
      </c>
      <c r="Q23" s="41" t="str">
        <f t="shared" si="15"/>
        <v/>
      </c>
      <c r="R23" s="41" t="str">
        <f t="shared" si="0"/>
        <v/>
      </c>
      <c r="S23" s="41" t="str">
        <f t="shared" si="16"/>
        <v/>
      </c>
      <c r="T23" s="41" t="str">
        <f t="shared" si="17"/>
        <v/>
      </c>
      <c r="U23" s="41" t="str">
        <f t="shared" si="1"/>
        <v/>
      </c>
      <c r="V23" s="41" t="str">
        <f t="shared" si="2"/>
        <v/>
      </c>
      <c r="W23" s="41" t="str">
        <f t="shared" si="3"/>
        <v/>
      </c>
      <c r="X23" s="41" t="str">
        <f t="shared" si="4"/>
        <v/>
      </c>
      <c r="Y23" s="41" t="str">
        <f t="shared" si="5"/>
        <v/>
      </c>
      <c r="Z23" s="41" t="str">
        <f t="shared" si="6"/>
        <v/>
      </c>
      <c r="AA23" s="41" t="str">
        <f t="shared" si="7"/>
        <v/>
      </c>
      <c r="AB23" s="41" t="str">
        <f t="shared" si="8"/>
        <v/>
      </c>
      <c r="AC23" s="41" t="str">
        <f t="shared" si="9"/>
        <v/>
      </c>
      <c r="AD23" s="41" t="str">
        <f t="shared" si="10"/>
        <v/>
      </c>
      <c r="AE23" s="41" t="str">
        <f t="shared" si="11"/>
        <v/>
      </c>
      <c r="AF23" s="40"/>
      <c r="AH23" s="23" t="s">
        <v>64</v>
      </c>
      <c r="AI23" s="24"/>
      <c r="AJ23" s="28">
        <v>0.5</v>
      </c>
      <c r="AK23" s="30">
        <v>0.75</v>
      </c>
      <c r="AL23" s="34"/>
    </row>
    <row r="24" spans="1:38" x14ac:dyDescent="0.25">
      <c r="A24" s="71"/>
      <c r="B24" s="71"/>
      <c r="C24" s="41" t="str">
        <f t="shared" si="12"/>
        <v/>
      </c>
      <c r="D24" s="71"/>
      <c r="E24" s="71"/>
      <c r="F24" s="71"/>
      <c r="G24" s="71"/>
      <c r="H24" s="71"/>
      <c r="I24" s="71"/>
      <c r="J24" s="71"/>
      <c r="K24" s="71"/>
      <c r="L24" s="71"/>
      <c r="M24" s="71"/>
      <c r="N24" s="41" t="str">
        <f t="shared" si="13"/>
        <v/>
      </c>
      <c r="O24" s="41" t="str">
        <f t="shared" si="13"/>
        <v/>
      </c>
      <c r="P24" s="41" t="str">
        <f t="shared" si="14"/>
        <v/>
      </c>
      <c r="Q24" s="41" t="str">
        <f t="shared" si="15"/>
        <v/>
      </c>
      <c r="R24" s="41" t="str">
        <f t="shared" si="0"/>
        <v/>
      </c>
      <c r="S24" s="41" t="str">
        <f t="shared" si="16"/>
        <v/>
      </c>
      <c r="T24" s="41" t="str">
        <f t="shared" si="17"/>
        <v/>
      </c>
      <c r="U24" s="41" t="str">
        <f t="shared" si="1"/>
        <v/>
      </c>
      <c r="V24" s="41" t="str">
        <f t="shared" si="2"/>
        <v/>
      </c>
      <c r="W24" s="41" t="str">
        <f t="shared" si="3"/>
        <v/>
      </c>
      <c r="X24" s="41" t="str">
        <f t="shared" si="4"/>
        <v/>
      </c>
      <c r="Y24" s="41" t="str">
        <f t="shared" si="5"/>
        <v/>
      </c>
      <c r="Z24" s="41" t="str">
        <f t="shared" si="6"/>
        <v/>
      </c>
      <c r="AA24" s="41" t="str">
        <f t="shared" si="7"/>
        <v/>
      </c>
      <c r="AB24" s="41" t="str">
        <f t="shared" si="8"/>
        <v/>
      </c>
      <c r="AC24" s="41" t="str">
        <f t="shared" si="9"/>
        <v/>
      </c>
      <c r="AD24" s="41" t="str">
        <f t="shared" si="10"/>
        <v/>
      </c>
      <c r="AE24" s="41" t="str">
        <f t="shared" si="11"/>
        <v/>
      </c>
      <c r="AF24" s="40"/>
      <c r="AH24" s="23" t="s">
        <v>65</v>
      </c>
      <c r="AI24" s="24"/>
      <c r="AJ24" s="28">
        <v>0.67</v>
      </c>
      <c r="AK24" s="30">
        <v>0.79</v>
      </c>
      <c r="AL24" s="34"/>
    </row>
    <row r="25" spans="1:38" x14ac:dyDescent="0.25">
      <c r="A25" s="71"/>
      <c r="B25" s="71"/>
      <c r="C25" s="41" t="str">
        <f t="shared" si="12"/>
        <v/>
      </c>
      <c r="D25" s="71"/>
      <c r="E25" s="71"/>
      <c r="F25" s="71"/>
      <c r="G25" s="71"/>
      <c r="H25" s="71"/>
      <c r="I25" s="71"/>
      <c r="J25" s="71"/>
      <c r="K25" s="71"/>
      <c r="L25" s="71"/>
      <c r="M25" s="71"/>
      <c r="N25" s="41" t="str">
        <f t="shared" si="13"/>
        <v/>
      </c>
      <c r="O25" s="41" t="str">
        <f t="shared" si="13"/>
        <v/>
      </c>
      <c r="P25" s="41" t="str">
        <f t="shared" si="14"/>
        <v/>
      </c>
      <c r="Q25" s="41" t="str">
        <f t="shared" si="15"/>
        <v/>
      </c>
      <c r="R25" s="41" t="str">
        <f t="shared" si="0"/>
        <v/>
      </c>
      <c r="S25" s="41" t="str">
        <f t="shared" si="16"/>
        <v/>
      </c>
      <c r="T25" s="41" t="str">
        <f t="shared" si="17"/>
        <v/>
      </c>
      <c r="U25" s="41" t="str">
        <f t="shared" si="1"/>
        <v/>
      </c>
      <c r="V25" s="41" t="str">
        <f t="shared" si="2"/>
        <v/>
      </c>
      <c r="W25" s="41" t="str">
        <f t="shared" si="3"/>
        <v/>
      </c>
      <c r="X25" s="41" t="str">
        <f t="shared" si="4"/>
        <v/>
      </c>
      <c r="Y25" s="41" t="str">
        <f t="shared" si="5"/>
        <v/>
      </c>
      <c r="Z25" s="41" t="str">
        <f t="shared" si="6"/>
        <v/>
      </c>
      <c r="AA25" s="41" t="str">
        <f t="shared" si="7"/>
        <v/>
      </c>
      <c r="AB25" s="41" t="str">
        <f t="shared" si="8"/>
        <v/>
      </c>
      <c r="AC25" s="41" t="str">
        <f t="shared" si="9"/>
        <v/>
      </c>
      <c r="AD25" s="41" t="str">
        <f t="shared" si="10"/>
        <v/>
      </c>
      <c r="AE25" s="41" t="str">
        <f t="shared" si="11"/>
        <v/>
      </c>
      <c r="AF25" s="40"/>
      <c r="AH25" s="23" t="s">
        <v>66</v>
      </c>
      <c r="AI25" s="24"/>
      <c r="AJ25" s="28">
        <v>0.8</v>
      </c>
      <c r="AK25" s="30">
        <v>0.82</v>
      </c>
      <c r="AL25" s="34"/>
    </row>
    <row r="26" spans="1:38" x14ac:dyDescent="0.25">
      <c r="A26" s="71"/>
      <c r="B26" s="71"/>
      <c r="C26" s="41" t="str">
        <f t="shared" si="12"/>
        <v/>
      </c>
      <c r="D26" s="71"/>
      <c r="E26" s="71"/>
      <c r="F26" s="71"/>
      <c r="G26" s="71"/>
      <c r="H26" s="71"/>
      <c r="I26" s="71"/>
      <c r="J26" s="71"/>
      <c r="K26" s="71"/>
      <c r="L26" s="71"/>
      <c r="M26" s="71"/>
      <c r="N26" s="41" t="str">
        <f t="shared" si="13"/>
        <v/>
      </c>
      <c r="O26" s="41" t="str">
        <f t="shared" si="13"/>
        <v/>
      </c>
      <c r="P26" s="41" t="str">
        <f t="shared" si="14"/>
        <v/>
      </c>
      <c r="Q26" s="41" t="str">
        <f t="shared" si="15"/>
        <v/>
      </c>
      <c r="R26" s="41" t="str">
        <f t="shared" si="0"/>
        <v/>
      </c>
      <c r="S26" s="41" t="str">
        <f t="shared" si="16"/>
        <v/>
      </c>
      <c r="T26" s="41" t="str">
        <f t="shared" si="17"/>
        <v/>
      </c>
      <c r="U26" s="41" t="str">
        <f t="shared" si="1"/>
        <v/>
      </c>
      <c r="V26" s="41" t="str">
        <f t="shared" si="2"/>
        <v/>
      </c>
      <c r="W26" s="41" t="str">
        <f t="shared" si="3"/>
        <v/>
      </c>
      <c r="X26" s="41" t="str">
        <f t="shared" si="4"/>
        <v/>
      </c>
      <c r="Y26" s="41" t="str">
        <f t="shared" si="5"/>
        <v/>
      </c>
      <c r="Z26" s="41" t="str">
        <f t="shared" si="6"/>
        <v/>
      </c>
      <c r="AA26" s="41" t="str">
        <f t="shared" si="7"/>
        <v/>
      </c>
      <c r="AB26" s="41" t="str">
        <f t="shared" si="8"/>
        <v/>
      </c>
      <c r="AC26" s="41" t="str">
        <f t="shared" si="9"/>
        <v/>
      </c>
      <c r="AD26" s="41" t="str">
        <f t="shared" si="10"/>
        <v/>
      </c>
      <c r="AE26" s="41" t="str">
        <f t="shared" si="11"/>
        <v/>
      </c>
      <c r="AF26" s="40"/>
      <c r="AH26" s="23" t="s">
        <v>67</v>
      </c>
      <c r="AI26" s="24"/>
      <c r="AJ26" s="28">
        <v>1</v>
      </c>
      <c r="AK26" s="30">
        <v>0.85</v>
      </c>
      <c r="AL26" s="34"/>
    </row>
    <row r="27" spans="1:38" x14ac:dyDescent="0.25">
      <c r="A27" s="71"/>
      <c r="B27" s="71"/>
      <c r="C27" s="41" t="str">
        <f t="shared" si="12"/>
        <v/>
      </c>
      <c r="D27" s="71"/>
      <c r="E27" s="71"/>
      <c r="F27" s="71"/>
      <c r="G27" s="71"/>
      <c r="H27" s="71"/>
      <c r="I27" s="71"/>
      <c r="J27" s="71"/>
      <c r="K27" s="71"/>
      <c r="L27" s="71"/>
      <c r="M27" s="71"/>
      <c r="N27" s="41" t="str">
        <f t="shared" si="13"/>
        <v/>
      </c>
      <c r="O27" s="41" t="str">
        <f t="shared" si="13"/>
        <v/>
      </c>
      <c r="P27" s="41" t="str">
        <f t="shared" si="14"/>
        <v/>
      </c>
      <c r="Q27" s="41" t="str">
        <f t="shared" si="15"/>
        <v/>
      </c>
      <c r="R27" s="41" t="str">
        <f t="shared" si="0"/>
        <v/>
      </c>
      <c r="S27" s="41" t="str">
        <f t="shared" si="16"/>
        <v/>
      </c>
      <c r="T27" s="41" t="str">
        <f t="shared" si="17"/>
        <v/>
      </c>
      <c r="U27" s="41" t="str">
        <f t="shared" si="1"/>
        <v/>
      </c>
      <c r="V27" s="41" t="str">
        <f t="shared" si="2"/>
        <v/>
      </c>
      <c r="W27" s="41" t="str">
        <f t="shared" si="3"/>
        <v/>
      </c>
      <c r="X27" s="41" t="str">
        <f t="shared" si="4"/>
        <v/>
      </c>
      <c r="Y27" s="41" t="str">
        <f t="shared" si="5"/>
        <v/>
      </c>
      <c r="Z27" s="41" t="str">
        <f t="shared" si="6"/>
        <v/>
      </c>
      <c r="AA27" s="41" t="str">
        <f t="shared" si="7"/>
        <v/>
      </c>
      <c r="AB27" s="41" t="str">
        <f t="shared" si="8"/>
        <v/>
      </c>
      <c r="AC27" s="41" t="str">
        <f t="shared" si="9"/>
        <v/>
      </c>
      <c r="AD27" s="41" t="str">
        <f t="shared" si="10"/>
        <v/>
      </c>
      <c r="AE27" s="41" t="str">
        <f t="shared" si="11"/>
        <v/>
      </c>
      <c r="AF27" s="40"/>
      <c r="AH27" s="23" t="s">
        <v>68</v>
      </c>
      <c r="AI27" s="24"/>
      <c r="AJ27" s="28">
        <v>2.5</v>
      </c>
      <c r="AK27" s="30">
        <v>0.76</v>
      </c>
      <c r="AL27" s="34"/>
    </row>
    <row r="28" spans="1:38" x14ac:dyDescent="0.25">
      <c r="A28" s="71"/>
      <c r="B28" s="71"/>
      <c r="C28" s="41" t="str">
        <f t="shared" si="12"/>
        <v/>
      </c>
      <c r="D28" s="71"/>
      <c r="E28" s="71"/>
      <c r="F28" s="71"/>
      <c r="G28" s="71"/>
      <c r="H28" s="71"/>
      <c r="I28" s="71"/>
      <c r="J28" s="71"/>
      <c r="K28" s="71"/>
      <c r="L28" s="71"/>
      <c r="M28" s="71"/>
      <c r="N28" s="41" t="str">
        <f t="shared" si="13"/>
        <v/>
      </c>
      <c r="O28" s="41" t="str">
        <f t="shared" si="13"/>
        <v/>
      </c>
      <c r="P28" s="41" t="str">
        <f t="shared" si="14"/>
        <v/>
      </c>
      <c r="Q28" s="41" t="str">
        <f t="shared" si="15"/>
        <v/>
      </c>
      <c r="R28" s="41" t="str">
        <f t="shared" si="0"/>
        <v/>
      </c>
      <c r="S28" s="41" t="str">
        <f t="shared" si="16"/>
        <v/>
      </c>
      <c r="T28" s="41" t="str">
        <f t="shared" si="17"/>
        <v/>
      </c>
      <c r="U28" s="41" t="str">
        <f t="shared" si="1"/>
        <v/>
      </c>
      <c r="V28" s="41" t="str">
        <f t="shared" si="2"/>
        <v/>
      </c>
      <c r="W28" s="41" t="str">
        <f t="shared" si="3"/>
        <v/>
      </c>
      <c r="X28" s="41" t="str">
        <f t="shared" si="4"/>
        <v/>
      </c>
      <c r="Y28" s="41" t="str">
        <f t="shared" si="5"/>
        <v/>
      </c>
      <c r="Z28" s="41" t="str">
        <f t="shared" si="6"/>
        <v/>
      </c>
      <c r="AA28" s="41" t="str">
        <f t="shared" si="7"/>
        <v/>
      </c>
      <c r="AB28" s="41" t="str">
        <f t="shared" si="8"/>
        <v/>
      </c>
      <c r="AC28" s="41" t="str">
        <f t="shared" si="9"/>
        <v/>
      </c>
      <c r="AD28" s="41" t="str">
        <f t="shared" si="10"/>
        <v/>
      </c>
      <c r="AE28" s="41" t="str">
        <f t="shared" si="11"/>
        <v/>
      </c>
      <c r="AF28" s="40"/>
      <c r="AH28" s="23" t="s">
        <v>69</v>
      </c>
      <c r="AI28" s="24"/>
      <c r="AJ28" s="28">
        <v>3.3</v>
      </c>
      <c r="AK28" s="30">
        <v>0.78</v>
      </c>
      <c r="AL28" s="34"/>
    </row>
    <row r="29" spans="1:38" x14ac:dyDescent="0.25">
      <c r="A29" s="71"/>
      <c r="B29" s="71"/>
      <c r="C29" s="41" t="str">
        <f t="shared" si="12"/>
        <v/>
      </c>
      <c r="D29" s="71"/>
      <c r="E29" s="71"/>
      <c r="F29" s="71"/>
      <c r="G29" s="71"/>
      <c r="H29" s="71"/>
      <c r="I29" s="71"/>
      <c r="J29" s="71"/>
      <c r="K29" s="71"/>
      <c r="L29" s="71"/>
      <c r="M29" s="71"/>
      <c r="N29" s="41" t="str">
        <f t="shared" si="13"/>
        <v/>
      </c>
      <c r="O29" s="41" t="str">
        <f t="shared" si="13"/>
        <v/>
      </c>
      <c r="P29" s="41" t="str">
        <f t="shared" si="14"/>
        <v/>
      </c>
      <c r="Q29" s="41" t="str">
        <f t="shared" si="15"/>
        <v/>
      </c>
      <c r="R29" s="41" t="str">
        <f t="shared" si="0"/>
        <v/>
      </c>
      <c r="S29" s="41" t="str">
        <f t="shared" si="16"/>
        <v/>
      </c>
      <c r="T29" s="41" t="str">
        <f t="shared" si="17"/>
        <v/>
      </c>
      <c r="U29" s="41" t="str">
        <f t="shared" si="1"/>
        <v/>
      </c>
      <c r="V29" s="41" t="str">
        <f t="shared" si="2"/>
        <v/>
      </c>
      <c r="W29" s="41" t="str">
        <f t="shared" si="3"/>
        <v/>
      </c>
      <c r="X29" s="41" t="str">
        <f t="shared" si="4"/>
        <v/>
      </c>
      <c r="Y29" s="41" t="str">
        <f t="shared" si="5"/>
        <v/>
      </c>
      <c r="Z29" s="41" t="str">
        <f t="shared" si="6"/>
        <v/>
      </c>
      <c r="AA29" s="41" t="str">
        <f t="shared" si="7"/>
        <v/>
      </c>
      <c r="AB29" s="41" t="str">
        <f t="shared" si="8"/>
        <v/>
      </c>
      <c r="AC29" s="41" t="str">
        <f t="shared" si="9"/>
        <v/>
      </c>
      <c r="AD29" s="41" t="str">
        <f t="shared" si="10"/>
        <v/>
      </c>
      <c r="AE29" s="41" t="str">
        <f t="shared" si="11"/>
        <v/>
      </c>
      <c r="AF29" s="40"/>
      <c r="AH29" s="23" t="s">
        <v>70</v>
      </c>
      <c r="AI29" s="24"/>
      <c r="AJ29" s="28">
        <v>5</v>
      </c>
      <c r="AK29" s="30">
        <v>0.83</v>
      </c>
      <c r="AL29" s="34"/>
    </row>
    <row r="30" spans="1:38" x14ac:dyDescent="0.25">
      <c r="A30" s="71"/>
      <c r="B30" s="71"/>
      <c r="C30" s="41" t="str">
        <f t="shared" si="12"/>
        <v/>
      </c>
      <c r="D30" s="71"/>
      <c r="E30" s="71"/>
      <c r="F30" s="71"/>
      <c r="G30" s="71"/>
      <c r="H30" s="71"/>
      <c r="I30" s="71"/>
      <c r="J30" s="71"/>
      <c r="K30" s="71"/>
      <c r="L30" s="71"/>
      <c r="M30" s="71"/>
      <c r="N30" s="41" t="str">
        <f t="shared" si="13"/>
        <v/>
      </c>
      <c r="O30" s="41" t="str">
        <f t="shared" si="13"/>
        <v/>
      </c>
      <c r="P30" s="41" t="str">
        <f t="shared" si="14"/>
        <v/>
      </c>
      <c r="Q30" s="41" t="str">
        <f t="shared" si="15"/>
        <v/>
      </c>
      <c r="R30" s="41" t="str">
        <f t="shared" si="0"/>
        <v/>
      </c>
      <c r="S30" s="41" t="str">
        <f t="shared" si="16"/>
        <v/>
      </c>
      <c r="T30" s="41" t="str">
        <f t="shared" si="17"/>
        <v/>
      </c>
      <c r="U30" s="41" t="str">
        <f t="shared" si="1"/>
        <v/>
      </c>
      <c r="V30" s="41" t="str">
        <f t="shared" si="2"/>
        <v/>
      </c>
      <c r="W30" s="41" t="str">
        <f t="shared" si="3"/>
        <v/>
      </c>
      <c r="X30" s="41" t="str">
        <f t="shared" si="4"/>
        <v/>
      </c>
      <c r="Y30" s="41" t="str">
        <f t="shared" si="5"/>
        <v/>
      </c>
      <c r="Z30" s="41" t="str">
        <f t="shared" si="6"/>
        <v/>
      </c>
      <c r="AA30" s="41" t="str">
        <f t="shared" si="7"/>
        <v/>
      </c>
      <c r="AB30" s="41" t="str">
        <f t="shared" si="8"/>
        <v/>
      </c>
      <c r="AC30" s="41" t="str">
        <f t="shared" si="9"/>
        <v/>
      </c>
      <c r="AD30" s="41" t="str">
        <f t="shared" si="10"/>
        <v/>
      </c>
      <c r="AE30" s="41" t="str">
        <f t="shared" si="11"/>
        <v/>
      </c>
      <c r="AF30" s="40"/>
      <c r="AH30" s="31" t="s">
        <v>71</v>
      </c>
      <c r="AI30" s="32"/>
      <c r="AJ30" s="28">
        <v>6.7</v>
      </c>
      <c r="AK30" s="30">
        <v>0.88</v>
      </c>
      <c r="AL30" s="34"/>
    </row>
    <row r="31" spans="1:38" x14ac:dyDescent="0.25">
      <c r="A31" s="71"/>
      <c r="B31" s="71"/>
      <c r="C31" s="41" t="str">
        <f t="shared" si="12"/>
        <v/>
      </c>
      <c r="D31" s="71"/>
      <c r="E31" s="71"/>
      <c r="F31" s="71"/>
      <c r="G31" s="71"/>
      <c r="H31" s="71"/>
      <c r="I31" s="71"/>
      <c r="J31" s="71"/>
      <c r="K31" s="71"/>
      <c r="L31" s="71"/>
      <c r="M31" s="71"/>
      <c r="N31" s="41" t="str">
        <f t="shared" si="13"/>
        <v/>
      </c>
      <c r="O31" s="41" t="str">
        <f t="shared" si="13"/>
        <v/>
      </c>
      <c r="P31" s="41" t="str">
        <f t="shared" si="14"/>
        <v/>
      </c>
      <c r="Q31" s="41" t="str">
        <f t="shared" si="15"/>
        <v/>
      </c>
      <c r="R31" s="41" t="str">
        <f t="shared" si="0"/>
        <v/>
      </c>
      <c r="S31" s="41" t="str">
        <f t="shared" si="16"/>
        <v/>
      </c>
      <c r="T31" s="41" t="str">
        <f t="shared" si="17"/>
        <v/>
      </c>
      <c r="U31" s="41" t="str">
        <f t="shared" si="1"/>
        <v/>
      </c>
      <c r="V31" s="41" t="str">
        <f t="shared" si="2"/>
        <v/>
      </c>
      <c r="W31" s="41" t="str">
        <f t="shared" si="3"/>
        <v/>
      </c>
      <c r="X31" s="41" t="str">
        <f t="shared" si="4"/>
        <v/>
      </c>
      <c r="Y31" s="41" t="str">
        <f t="shared" si="5"/>
        <v/>
      </c>
      <c r="Z31" s="41" t="str">
        <f t="shared" si="6"/>
        <v/>
      </c>
      <c r="AA31" s="41" t="str">
        <f t="shared" si="7"/>
        <v/>
      </c>
      <c r="AB31" s="41" t="str">
        <f t="shared" si="8"/>
        <v/>
      </c>
      <c r="AC31" s="41" t="str">
        <f t="shared" si="9"/>
        <v/>
      </c>
      <c r="AD31" s="41" t="str">
        <f t="shared" si="10"/>
        <v/>
      </c>
      <c r="AE31" s="41" t="str">
        <f t="shared" si="11"/>
        <v/>
      </c>
      <c r="AF31" s="40"/>
      <c r="AH31" s="23" t="s">
        <v>72</v>
      </c>
      <c r="AI31" s="24"/>
      <c r="AJ31" s="28">
        <v>8</v>
      </c>
      <c r="AK31" s="30">
        <v>0.91</v>
      </c>
      <c r="AL31" s="34"/>
    </row>
    <row r="32" spans="1:38" ht="15.75" thickBot="1" x14ac:dyDescent="0.3">
      <c r="A32" s="71"/>
      <c r="B32" s="71"/>
      <c r="C32" s="41" t="str">
        <f t="shared" si="12"/>
        <v/>
      </c>
      <c r="D32" s="71"/>
      <c r="E32" s="71"/>
      <c r="F32" s="71"/>
      <c r="G32" s="71"/>
      <c r="H32" s="71"/>
      <c r="I32" s="71"/>
      <c r="J32" s="71"/>
      <c r="K32" s="71"/>
      <c r="L32" s="71"/>
      <c r="M32" s="71"/>
      <c r="N32" s="41" t="str">
        <f t="shared" si="13"/>
        <v/>
      </c>
      <c r="O32" s="41" t="str">
        <f t="shared" si="13"/>
        <v/>
      </c>
      <c r="P32" s="41" t="str">
        <f t="shared" si="14"/>
        <v/>
      </c>
      <c r="Q32" s="41" t="str">
        <f t="shared" si="15"/>
        <v/>
      </c>
      <c r="R32" s="41" t="str">
        <f t="shared" si="0"/>
        <v/>
      </c>
      <c r="S32" s="41" t="str">
        <f t="shared" si="16"/>
        <v/>
      </c>
      <c r="T32" s="41" t="str">
        <f t="shared" si="17"/>
        <v/>
      </c>
      <c r="U32" s="41" t="str">
        <f t="shared" si="1"/>
        <v/>
      </c>
      <c r="V32" s="41" t="str">
        <f t="shared" si="2"/>
        <v/>
      </c>
      <c r="W32" s="41" t="str">
        <f t="shared" si="3"/>
        <v/>
      </c>
      <c r="X32" s="41" t="str">
        <f t="shared" si="4"/>
        <v/>
      </c>
      <c r="Y32" s="41" t="str">
        <f t="shared" si="5"/>
        <v/>
      </c>
      <c r="Z32" s="41" t="str">
        <f t="shared" si="6"/>
        <v/>
      </c>
      <c r="AA32" s="41" t="str">
        <f t="shared" si="7"/>
        <v/>
      </c>
      <c r="AB32" s="41" t="str">
        <f t="shared" si="8"/>
        <v/>
      </c>
      <c r="AC32" s="41" t="str">
        <f t="shared" si="9"/>
        <v/>
      </c>
      <c r="AD32" s="41" t="str">
        <f t="shared" si="10"/>
        <v/>
      </c>
      <c r="AE32" s="41" t="str">
        <f t="shared" si="11"/>
        <v/>
      </c>
      <c r="AF32" s="40"/>
      <c r="AH32" s="22" t="s">
        <v>73</v>
      </c>
      <c r="AI32" s="43"/>
      <c r="AJ32" s="50">
        <v>10</v>
      </c>
      <c r="AK32" s="45">
        <v>0.96</v>
      </c>
      <c r="AL32" s="34"/>
    </row>
    <row r="33" spans="1:38" x14ac:dyDescent="0.25">
      <c r="A33" s="71"/>
      <c r="B33" s="71"/>
      <c r="C33" s="41" t="str">
        <f t="shared" si="12"/>
        <v/>
      </c>
      <c r="D33" s="71"/>
      <c r="E33" s="71"/>
      <c r="F33" s="71"/>
      <c r="G33" s="71"/>
      <c r="H33" s="71"/>
      <c r="I33" s="71"/>
      <c r="J33" s="71"/>
      <c r="K33" s="71"/>
      <c r="L33" s="71"/>
      <c r="M33" s="71"/>
      <c r="N33" s="41" t="str">
        <f t="shared" si="13"/>
        <v/>
      </c>
      <c r="O33" s="41" t="str">
        <f t="shared" si="13"/>
        <v/>
      </c>
      <c r="P33" s="41" t="str">
        <f t="shared" si="14"/>
        <v/>
      </c>
      <c r="Q33" s="41" t="str">
        <f t="shared" si="15"/>
        <v/>
      </c>
      <c r="R33" s="41" t="str">
        <f t="shared" si="0"/>
        <v/>
      </c>
      <c r="S33" s="41" t="str">
        <f t="shared" si="16"/>
        <v/>
      </c>
      <c r="T33" s="41" t="str">
        <f t="shared" si="17"/>
        <v/>
      </c>
      <c r="U33" s="41" t="str">
        <f t="shared" si="1"/>
        <v/>
      </c>
      <c r="V33" s="41" t="str">
        <f t="shared" si="2"/>
        <v/>
      </c>
      <c r="W33" s="41" t="str">
        <f t="shared" si="3"/>
        <v/>
      </c>
      <c r="X33" s="41" t="str">
        <f t="shared" si="4"/>
        <v/>
      </c>
      <c r="Y33" s="41" t="str">
        <f t="shared" si="5"/>
        <v/>
      </c>
      <c r="Z33" s="41" t="str">
        <f t="shared" si="6"/>
        <v/>
      </c>
      <c r="AA33" s="41" t="str">
        <f t="shared" si="7"/>
        <v/>
      </c>
      <c r="AB33" s="41" t="str">
        <f t="shared" si="8"/>
        <v/>
      </c>
      <c r="AC33" s="41" t="str">
        <f t="shared" si="9"/>
        <v/>
      </c>
      <c r="AD33" s="41" t="str">
        <f t="shared" si="10"/>
        <v/>
      </c>
      <c r="AE33" s="41" t="str">
        <f t="shared" si="11"/>
        <v/>
      </c>
      <c r="AF33" s="40"/>
      <c r="AH33" s="23"/>
      <c r="AI33" s="24"/>
      <c r="AJ33" s="24"/>
      <c r="AK33" s="24"/>
      <c r="AL33" s="34"/>
    </row>
    <row r="34" spans="1:38" x14ac:dyDescent="0.25">
      <c r="A34" s="71"/>
      <c r="B34" s="71"/>
      <c r="C34" s="41" t="str">
        <f t="shared" si="12"/>
        <v/>
      </c>
      <c r="D34" s="71"/>
      <c r="E34" s="71"/>
      <c r="F34" s="71"/>
      <c r="G34" s="71"/>
      <c r="H34" s="71"/>
      <c r="I34" s="71"/>
      <c r="J34" s="71"/>
      <c r="K34" s="71"/>
      <c r="L34" s="71"/>
      <c r="M34" s="71"/>
      <c r="N34" s="41" t="str">
        <f t="shared" si="13"/>
        <v/>
      </c>
      <c r="O34" s="41" t="str">
        <f t="shared" si="13"/>
        <v/>
      </c>
      <c r="P34" s="41" t="str">
        <f t="shared" si="14"/>
        <v/>
      </c>
      <c r="Q34" s="41" t="str">
        <f t="shared" si="15"/>
        <v/>
      </c>
      <c r="R34" s="41" t="str">
        <f t="shared" ref="R34:R65" si="18">IF(ISBLANK(D34),"",(IF(F34="Udrettet",VLOOKUP((C34*D34),$AJ$4:$AK$9,2,TRUE),VLOOKUP((C34*D34),$AJ$11:$AK$16,2,TRUE))))</f>
        <v/>
      </c>
      <c r="S34" s="41" t="str">
        <f t="shared" si="16"/>
        <v/>
      </c>
      <c r="T34" s="41" t="str">
        <f t="shared" si="17"/>
        <v/>
      </c>
      <c r="U34" s="41" t="str">
        <f t="shared" ref="U34:U65" si="19">IF(ISBLANK(B34),"",((IF($B34="Hedeslette",VLOOKUP(($C34*$D34),$AJ$37:$AK$39,2,TRUE),VLOOKUP(($C34*$D34),$AJ$40:$AK$42,2,TRUE)))))</f>
        <v/>
      </c>
      <c r="V34" s="41" t="str">
        <f t="shared" ref="V34:V65" si="20">IF(ISBLANK(H34),"",((S34*$U34*H34)+(S34*(1-H34))))</f>
        <v/>
      </c>
      <c r="W34" s="41" t="str">
        <f t="shared" ref="W34:W65" si="21">IF(ISBLANK(I34),"",((T34*$U34*I34)+(T34*(1-I34))))</f>
        <v/>
      </c>
      <c r="X34" s="41" t="str">
        <f t="shared" ref="X34:X65" si="22">IF(ISBLANK(J34),"",((V34/1000)*J34*1))</f>
        <v/>
      </c>
      <c r="Y34" s="41" t="str">
        <f t="shared" ref="Y34:Y65" si="23">IF(ISBLANK(K34),"",((W34/1000)*K34*1))</f>
        <v/>
      </c>
      <c r="Z34" s="41" t="str">
        <f t="shared" ref="Z34:Z65" si="24">IF(ISBLANK(E34),"",(VLOOKUP(E34,$AH$47:$AI$55,2,TRUE)))</f>
        <v/>
      </c>
      <c r="AA34" s="41" t="str">
        <f t="shared" ref="AA34:AA65" si="25">IF(ISBLANK(E34),"",(X34*$Z34))</f>
        <v/>
      </c>
      <c r="AB34" s="41" t="str">
        <f t="shared" ref="AB34:AB65" si="26">IF(ISBLANK(F34),"",(Y34*$Z34))</f>
        <v/>
      </c>
      <c r="AC34" s="41" t="str">
        <f t="shared" ref="AC34:AC65" si="27">IF(ISBLANK(E34),"",(AA34*$G34))</f>
        <v/>
      </c>
      <c r="AD34" s="41" t="str">
        <f t="shared" ref="AD34:AD65" si="28">IF(ISBLANK(F34),"",(AB34*$G34))</f>
        <v/>
      </c>
      <c r="AE34" s="41" t="str">
        <f t="shared" ref="AE34:AE65" si="29">IF(ISBLANK(F34),"",(AC34+AD34))</f>
        <v/>
      </c>
      <c r="AF34" s="40"/>
      <c r="AH34" s="23"/>
      <c r="AI34" s="24"/>
      <c r="AJ34" s="24"/>
      <c r="AK34" s="24"/>
      <c r="AL34" s="34"/>
    </row>
    <row r="35" spans="1:38" ht="15.75" thickBot="1" x14ac:dyDescent="0.3">
      <c r="A35" s="71"/>
      <c r="B35" s="71"/>
      <c r="C35" s="41" t="str">
        <f t="shared" si="12"/>
        <v/>
      </c>
      <c r="D35" s="71"/>
      <c r="E35" s="71"/>
      <c r="F35" s="71"/>
      <c r="G35" s="71"/>
      <c r="H35" s="71"/>
      <c r="I35" s="71"/>
      <c r="J35" s="71"/>
      <c r="K35" s="71"/>
      <c r="L35" s="71"/>
      <c r="M35" s="71"/>
      <c r="N35" s="41" t="str">
        <f t="shared" si="13"/>
        <v/>
      </c>
      <c r="O35" s="41" t="str">
        <f t="shared" si="13"/>
        <v/>
      </c>
      <c r="P35" s="41" t="str">
        <f t="shared" si="14"/>
        <v/>
      </c>
      <c r="Q35" s="41" t="str">
        <f t="shared" si="15"/>
        <v/>
      </c>
      <c r="R35" s="41" t="str">
        <f t="shared" si="18"/>
        <v/>
      </c>
      <c r="S35" s="41" t="str">
        <f t="shared" si="16"/>
        <v/>
      </c>
      <c r="T35" s="41" t="str">
        <f t="shared" si="17"/>
        <v/>
      </c>
      <c r="U35" s="41" t="str">
        <f t="shared" si="19"/>
        <v/>
      </c>
      <c r="V35" s="41" t="str">
        <f t="shared" si="20"/>
        <v/>
      </c>
      <c r="W35" s="41" t="str">
        <f t="shared" si="21"/>
        <v/>
      </c>
      <c r="X35" s="41" t="str">
        <f t="shared" si="22"/>
        <v/>
      </c>
      <c r="Y35" s="41" t="str">
        <f t="shared" si="23"/>
        <v/>
      </c>
      <c r="Z35" s="41" t="str">
        <f t="shared" si="24"/>
        <v/>
      </c>
      <c r="AA35" s="41" t="str">
        <f t="shared" si="25"/>
        <v/>
      </c>
      <c r="AB35" s="41" t="str">
        <f t="shared" si="26"/>
        <v/>
      </c>
      <c r="AC35" s="41" t="str">
        <f t="shared" si="27"/>
        <v/>
      </c>
      <c r="AD35" s="41" t="str">
        <f t="shared" si="28"/>
        <v/>
      </c>
      <c r="AE35" s="41" t="str">
        <f t="shared" si="29"/>
        <v/>
      </c>
      <c r="AF35" s="40"/>
      <c r="AH35" s="22" t="s">
        <v>74</v>
      </c>
      <c r="AI35" s="43"/>
      <c r="AJ35" s="43"/>
      <c r="AK35" s="43"/>
      <c r="AL35" s="33"/>
    </row>
    <row r="36" spans="1:38" ht="15.75" thickBot="1" x14ac:dyDescent="0.3">
      <c r="A36" s="71"/>
      <c r="B36" s="71"/>
      <c r="C36" s="41" t="str">
        <f t="shared" si="12"/>
        <v/>
      </c>
      <c r="D36" s="71"/>
      <c r="E36" s="71"/>
      <c r="F36" s="71"/>
      <c r="G36" s="71"/>
      <c r="H36" s="71"/>
      <c r="I36" s="71"/>
      <c r="J36" s="71"/>
      <c r="K36" s="71"/>
      <c r="L36" s="71"/>
      <c r="M36" s="71"/>
      <c r="N36" s="41" t="str">
        <f t="shared" si="13"/>
        <v/>
      </c>
      <c r="O36" s="41" t="str">
        <f t="shared" si="13"/>
        <v/>
      </c>
      <c r="P36" s="41" t="str">
        <f t="shared" si="14"/>
        <v/>
      </c>
      <c r="Q36" s="41" t="str">
        <f t="shared" si="15"/>
        <v/>
      </c>
      <c r="R36" s="41" t="str">
        <f t="shared" si="18"/>
        <v/>
      </c>
      <c r="S36" s="41" t="str">
        <f t="shared" si="16"/>
        <v/>
      </c>
      <c r="T36" s="41" t="str">
        <f t="shared" si="17"/>
        <v/>
      </c>
      <c r="U36" s="41" t="str">
        <f t="shared" si="19"/>
        <v/>
      </c>
      <c r="V36" s="41" t="str">
        <f t="shared" si="20"/>
        <v/>
      </c>
      <c r="W36" s="41" t="str">
        <f t="shared" si="21"/>
        <v/>
      </c>
      <c r="X36" s="41" t="str">
        <f t="shared" si="22"/>
        <v/>
      </c>
      <c r="Y36" s="41" t="str">
        <f t="shared" si="23"/>
        <v/>
      </c>
      <c r="Z36" s="41" t="str">
        <f t="shared" si="24"/>
        <v/>
      </c>
      <c r="AA36" s="41" t="str">
        <f t="shared" si="25"/>
        <v/>
      </c>
      <c r="AB36" s="41" t="str">
        <f t="shared" si="26"/>
        <v/>
      </c>
      <c r="AC36" s="41" t="str">
        <f t="shared" si="27"/>
        <v/>
      </c>
      <c r="AD36" s="41" t="str">
        <f t="shared" si="28"/>
        <v/>
      </c>
      <c r="AE36" s="41" t="str">
        <f t="shared" si="29"/>
        <v/>
      </c>
      <c r="AF36" s="40"/>
      <c r="AH36" s="22" t="s">
        <v>75</v>
      </c>
      <c r="AI36" s="43"/>
      <c r="AJ36" s="43"/>
      <c r="AK36" s="43"/>
      <c r="AL36" s="33"/>
    </row>
    <row r="37" spans="1:38" x14ac:dyDescent="0.25">
      <c r="A37" s="71"/>
      <c r="B37" s="71"/>
      <c r="C37" s="41" t="str">
        <f t="shared" si="12"/>
        <v/>
      </c>
      <c r="D37" s="71"/>
      <c r="E37" s="71"/>
      <c r="F37" s="71"/>
      <c r="G37" s="71"/>
      <c r="H37" s="71"/>
      <c r="I37" s="71"/>
      <c r="J37" s="71"/>
      <c r="K37" s="71"/>
      <c r="L37" s="71"/>
      <c r="M37" s="71"/>
      <c r="N37" s="41" t="str">
        <f t="shared" si="13"/>
        <v/>
      </c>
      <c r="O37" s="41" t="str">
        <f t="shared" si="13"/>
        <v/>
      </c>
      <c r="P37" s="41" t="str">
        <f t="shared" si="14"/>
        <v/>
      </c>
      <c r="Q37" s="41" t="str">
        <f t="shared" si="15"/>
        <v/>
      </c>
      <c r="R37" s="41" t="str">
        <f t="shared" si="18"/>
        <v/>
      </c>
      <c r="S37" s="41" t="str">
        <f t="shared" si="16"/>
        <v/>
      </c>
      <c r="T37" s="41" t="str">
        <f t="shared" si="17"/>
        <v/>
      </c>
      <c r="U37" s="41" t="str">
        <f t="shared" si="19"/>
        <v/>
      </c>
      <c r="V37" s="41" t="str">
        <f t="shared" si="20"/>
        <v/>
      </c>
      <c r="W37" s="41" t="str">
        <f t="shared" si="21"/>
        <v/>
      </c>
      <c r="X37" s="41" t="str">
        <f t="shared" si="22"/>
        <v/>
      </c>
      <c r="Y37" s="41" t="str">
        <f t="shared" si="23"/>
        <v/>
      </c>
      <c r="Z37" s="41" t="str">
        <f t="shared" si="24"/>
        <v/>
      </c>
      <c r="AA37" s="41" t="str">
        <f t="shared" si="25"/>
        <v/>
      </c>
      <c r="AB37" s="41" t="str">
        <f t="shared" si="26"/>
        <v/>
      </c>
      <c r="AC37" s="41" t="str">
        <f t="shared" si="27"/>
        <v/>
      </c>
      <c r="AD37" s="41" t="str">
        <f t="shared" si="28"/>
        <v/>
      </c>
      <c r="AE37" s="41" t="str">
        <f t="shared" si="29"/>
        <v/>
      </c>
      <c r="AF37" s="40"/>
      <c r="AH37" s="23" t="s">
        <v>53</v>
      </c>
      <c r="AI37" s="24"/>
      <c r="AJ37" s="25">
        <v>1</v>
      </c>
      <c r="AK37" s="30">
        <v>0.47</v>
      </c>
      <c r="AL37" s="34"/>
    </row>
    <row r="38" spans="1:38" x14ac:dyDescent="0.25">
      <c r="A38" s="71"/>
      <c r="B38" s="71"/>
      <c r="C38" s="41" t="str">
        <f t="shared" si="12"/>
        <v/>
      </c>
      <c r="D38" s="71"/>
      <c r="E38" s="71"/>
      <c r="F38" s="71"/>
      <c r="G38" s="71"/>
      <c r="H38" s="71"/>
      <c r="I38" s="71"/>
      <c r="J38" s="71"/>
      <c r="K38" s="71"/>
      <c r="L38" s="71"/>
      <c r="M38" s="71"/>
      <c r="N38" s="41" t="str">
        <f t="shared" si="13"/>
        <v/>
      </c>
      <c r="O38" s="41" t="str">
        <f t="shared" si="13"/>
        <v/>
      </c>
      <c r="P38" s="41" t="str">
        <f t="shared" si="14"/>
        <v/>
      </c>
      <c r="Q38" s="41" t="str">
        <f t="shared" si="15"/>
        <v/>
      </c>
      <c r="R38" s="41" t="str">
        <f t="shared" si="18"/>
        <v/>
      </c>
      <c r="S38" s="41" t="str">
        <f t="shared" si="16"/>
        <v/>
      </c>
      <c r="T38" s="41" t="str">
        <f t="shared" si="17"/>
        <v/>
      </c>
      <c r="U38" s="41" t="str">
        <f t="shared" si="19"/>
        <v/>
      </c>
      <c r="V38" s="41" t="str">
        <f t="shared" si="20"/>
        <v/>
      </c>
      <c r="W38" s="41" t="str">
        <f t="shared" si="21"/>
        <v/>
      </c>
      <c r="X38" s="41" t="str">
        <f t="shared" si="22"/>
        <v/>
      </c>
      <c r="Y38" s="41" t="str">
        <f t="shared" si="23"/>
        <v/>
      </c>
      <c r="Z38" s="41" t="str">
        <f t="shared" si="24"/>
        <v/>
      </c>
      <c r="AA38" s="41" t="str">
        <f t="shared" si="25"/>
        <v/>
      </c>
      <c r="AB38" s="41" t="str">
        <f t="shared" si="26"/>
        <v/>
      </c>
      <c r="AC38" s="41" t="str">
        <f t="shared" si="27"/>
        <v/>
      </c>
      <c r="AD38" s="41" t="str">
        <f t="shared" si="28"/>
        <v/>
      </c>
      <c r="AE38" s="41" t="str">
        <f t="shared" si="29"/>
        <v/>
      </c>
      <c r="AF38" s="40"/>
      <c r="AH38" s="23" t="s">
        <v>54</v>
      </c>
      <c r="AI38" s="24"/>
      <c r="AJ38" s="25">
        <v>2</v>
      </c>
      <c r="AK38" s="30">
        <v>0.47</v>
      </c>
      <c r="AL38" s="34"/>
    </row>
    <row r="39" spans="1:38" x14ac:dyDescent="0.25">
      <c r="A39" s="71"/>
      <c r="B39" s="71"/>
      <c r="C39" s="41" t="str">
        <f t="shared" si="12"/>
        <v/>
      </c>
      <c r="D39" s="71"/>
      <c r="E39" s="71"/>
      <c r="F39" s="71"/>
      <c r="G39" s="71"/>
      <c r="H39" s="71"/>
      <c r="I39" s="71"/>
      <c r="J39" s="71"/>
      <c r="K39" s="71"/>
      <c r="L39" s="71"/>
      <c r="M39" s="71"/>
      <c r="N39" s="41" t="str">
        <f t="shared" si="13"/>
        <v/>
      </c>
      <c r="O39" s="41" t="str">
        <f t="shared" si="13"/>
        <v/>
      </c>
      <c r="P39" s="41" t="str">
        <f t="shared" si="14"/>
        <v/>
      </c>
      <c r="Q39" s="41" t="str">
        <f t="shared" si="15"/>
        <v/>
      </c>
      <c r="R39" s="41" t="str">
        <f t="shared" si="18"/>
        <v/>
      </c>
      <c r="S39" s="41" t="str">
        <f t="shared" si="16"/>
        <v/>
      </c>
      <c r="T39" s="41" t="str">
        <f t="shared" si="17"/>
        <v/>
      </c>
      <c r="U39" s="41" t="str">
        <f t="shared" si="19"/>
        <v/>
      </c>
      <c r="V39" s="41" t="str">
        <f t="shared" si="20"/>
        <v/>
      </c>
      <c r="W39" s="41" t="str">
        <f t="shared" si="21"/>
        <v/>
      </c>
      <c r="X39" s="41" t="str">
        <f t="shared" si="22"/>
        <v/>
      </c>
      <c r="Y39" s="41" t="str">
        <f t="shared" si="23"/>
        <v/>
      </c>
      <c r="Z39" s="41" t="str">
        <f t="shared" si="24"/>
        <v/>
      </c>
      <c r="AA39" s="41" t="str">
        <f t="shared" si="25"/>
        <v/>
      </c>
      <c r="AB39" s="41" t="str">
        <f t="shared" si="26"/>
        <v/>
      </c>
      <c r="AC39" s="41" t="str">
        <f t="shared" si="27"/>
        <v/>
      </c>
      <c r="AD39" s="41" t="str">
        <f t="shared" si="28"/>
        <v/>
      </c>
      <c r="AE39" s="41" t="str">
        <f t="shared" si="29"/>
        <v/>
      </c>
      <c r="AF39" s="40"/>
      <c r="AH39" s="23" t="s">
        <v>55</v>
      </c>
      <c r="AI39" s="24"/>
      <c r="AJ39" s="25">
        <v>3</v>
      </c>
      <c r="AK39" s="30">
        <v>0.47</v>
      </c>
      <c r="AL39" s="34"/>
    </row>
    <row r="40" spans="1:38" x14ac:dyDescent="0.25">
      <c r="A40" s="71"/>
      <c r="B40" s="71"/>
      <c r="C40" s="41" t="str">
        <f t="shared" si="12"/>
        <v/>
      </c>
      <c r="D40" s="71"/>
      <c r="E40" s="71"/>
      <c r="F40" s="71"/>
      <c r="G40" s="71"/>
      <c r="H40" s="71"/>
      <c r="I40" s="71"/>
      <c r="J40" s="71"/>
      <c r="K40" s="71"/>
      <c r="L40" s="71"/>
      <c r="M40" s="71"/>
      <c r="N40" s="41" t="str">
        <f t="shared" si="13"/>
        <v/>
      </c>
      <c r="O40" s="41" t="str">
        <f t="shared" si="13"/>
        <v/>
      </c>
      <c r="P40" s="41" t="str">
        <f t="shared" si="14"/>
        <v/>
      </c>
      <c r="Q40" s="41" t="str">
        <f t="shared" si="15"/>
        <v/>
      </c>
      <c r="R40" s="41" t="str">
        <f t="shared" si="18"/>
        <v/>
      </c>
      <c r="S40" s="41" t="str">
        <f t="shared" si="16"/>
        <v/>
      </c>
      <c r="T40" s="41" t="str">
        <f t="shared" si="17"/>
        <v/>
      </c>
      <c r="U40" s="41" t="str">
        <f t="shared" si="19"/>
        <v/>
      </c>
      <c r="V40" s="41" t="str">
        <f t="shared" si="20"/>
        <v/>
      </c>
      <c r="W40" s="41" t="str">
        <f t="shared" si="21"/>
        <v/>
      </c>
      <c r="X40" s="41" t="str">
        <f t="shared" si="22"/>
        <v/>
      </c>
      <c r="Y40" s="41" t="str">
        <f t="shared" si="23"/>
        <v/>
      </c>
      <c r="Z40" s="41" t="str">
        <f t="shared" si="24"/>
        <v/>
      </c>
      <c r="AA40" s="41" t="str">
        <f t="shared" si="25"/>
        <v/>
      </c>
      <c r="AB40" s="41" t="str">
        <f t="shared" si="26"/>
        <v/>
      </c>
      <c r="AC40" s="41" t="str">
        <f t="shared" si="27"/>
        <v/>
      </c>
      <c r="AD40" s="41" t="str">
        <f t="shared" si="28"/>
        <v/>
      </c>
      <c r="AE40" s="41" t="str">
        <f t="shared" si="29"/>
        <v/>
      </c>
      <c r="AF40" s="40"/>
      <c r="AH40" s="23" t="s">
        <v>56</v>
      </c>
      <c r="AI40" s="24"/>
      <c r="AJ40" s="25">
        <v>10</v>
      </c>
      <c r="AK40" s="30">
        <v>0.73</v>
      </c>
      <c r="AL40" s="34"/>
    </row>
    <row r="41" spans="1:38" x14ac:dyDescent="0.25">
      <c r="A41" s="71"/>
      <c r="B41" s="71"/>
      <c r="C41" s="41" t="str">
        <f t="shared" si="12"/>
        <v/>
      </c>
      <c r="D41" s="71"/>
      <c r="E41" s="71"/>
      <c r="F41" s="71"/>
      <c r="G41" s="71"/>
      <c r="H41" s="71"/>
      <c r="I41" s="71"/>
      <c r="J41" s="71"/>
      <c r="K41" s="71"/>
      <c r="L41" s="71"/>
      <c r="M41" s="71"/>
      <c r="N41" s="41" t="str">
        <f t="shared" si="13"/>
        <v/>
      </c>
      <c r="O41" s="41" t="str">
        <f t="shared" si="13"/>
        <v/>
      </c>
      <c r="P41" s="41" t="str">
        <f t="shared" si="14"/>
        <v/>
      </c>
      <c r="Q41" s="41" t="str">
        <f t="shared" si="15"/>
        <v/>
      </c>
      <c r="R41" s="41" t="str">
        <f t="shared" si="18"/>
        <v/>
      </c>
      <c r="S41" s="41" t="str">
        <f t="shared" si="16"/>
        <v/>
      </c>
      <c r="T41" s="41" t="str">
        <f t="shared" si="17"/>
        <v/>
      </c>
      <c r="U41" s="41" t="str">
        <f t="shared" si="19"/>
        <v/>
      </c>
      <c r="V41" s="41" t="str">
        <f t="shared" si="20"/>
        <v/>
      </c>
      <c r="W41" s="41" t="str">
        <f t="shared" si="21"/>
        <v/>
      </c>
      <c r="X41" s="41" t="str">
        <f t="shared" si="22"/>
        <v/>
      </c>
      <c r="Y41" s="41" t="str">
        <f t="shared" si="23"/>
        <v/>
      </c>
      <c r="Z41" s="41" t="str">
        <f t="shared" si="24"/>
        <v/>
      </c>
      <c r="AA41" s="41" t="str">
        <f t="shared" si="25"/>
        <v/>
      </c>
      <c r="AB41" s="41" t="str">
        <f t="shared" si="26"/>
        <v/>
      </c>
      <c r="AC41" s="41" t="str">
        <f t="shared" si="27"/>
        <v/>
      </c>
      <c r="AD41" s="41" t="str">
        <f t="shared" si="28"/>
        <v/>
      </c>
      <c r="AE41" s="41" t="str">
        <f t="shared" si="29"/>
        <v/>
      </c>
      <c r="AF41" s="40"/>
      <c r="AH41" s="23" t="s">
        <v>57</v>
      </c>
      <c r="AI41" s="24"/>
      <c r="AJ41" s="25">
        <v>20</v>
      </c>
      <c r="AK41" s="30">
        <v>0.56999999999999995</v>
      </c>
      <c r="AL41" s="34"/>
    </row>
    <row r="42" spans="1:38" ht="15.75" thickBot="1" x14ac:dyDescent="0.3">
      <c r="A42" s="71"/>
      <c r="B42" s="71"/>
      <c r="C42" s="41" t="str">
        <f t="shared" si="12"/>
        <v/>
      </c>
      <c r="D42" s="71"/>
      <c r="E42" s="71"/>
      <c r="F42" s="71"/>
      <c r="G42" s="71"/>
      <c r="H42" s="71"/>
      <c r="I42" s="71"/>
      <c r="J42" s="71"/>
      <c r="K42" s="71"/>
      <c r="L42" s="71"/>
      <c r="M42" s="71"/>
      <c r="N42" s="41" t="str">
        <f t="shared" si="13"/>
        <v/>
      </c>
      <c r="O42" s="41" t="str">
        <f t="shared" si="13"/>
        <v/>
      </c>
      <c r="P42" s="41" t="str">
        <f t="shared" si="14"/>
        <v/>
      </c>
      <c r="Q42" s="41" t="str">
        <f t="shared" si="15"/>
        <v/>
      </c>
      <c r="R42" s="41" t="str">
        <f t="shared" si="18"/>
        <v/>
      </c>
      <c r="S42" s="41" t="str">
        <f t="shared" si="16"/>
        <v/>
      </c>
      <c r="T42" s="41" t="str">
        <f t="shared" si="17"/>
        <v/>
      </c>
      <c r="U42" s="41" t="str">
        <f t="shared" si="19"/>
        <v/>
      </c>
      <c r="V42" s="41" t="str">
        <f t="shared" si="20"/>
        <v/>
      </c>
      <c r="W42" s="41" t="str">
        <f t="shared" si="21"/>
        <v/>
      </c>
      <c r="X42" s="41" t="str">
        <f t="shared" si="22"/>
        <v/>
      </c>
      <c r="Y42" s="41" t="str">
        <f t="shared" si="23"/>
        <v/>
      </c>
      <c r="Z42" s="41" t="str">
        <f t="shared" si="24"/>
        <v/>
      </c>
      <c r="AA42" s="41" t="str">
        <f t="shared" si="25"/>
        <v/>
      </c>
      <c r="AB42" s="41" t="str">
        <f t="shared" si="26"/>
        <v/>
      </c>
      <c r="AC42" s="41" t="str">
        <f t="shared" si="27"/>
        <v/>
      </c>
      <c r="AD42" s="41" t="str">
        <f t="shared" si="28"/>
        <v/>
      </c>
      <c r="AE42" s="41" t="str">
        <f t="shared" si="29"/>
        <v/>
      </c>
      <c r="AF42" s="40"/>
      <c r="AH42" s="22" t="s">
        <v>58</v>
      </c>
      <c r="AI42" s="43"/>
      <c r="AJ42" s="46">
        <v>30</v>
      </c>
      <c r="AK42" s="45">
        <v>0.62</v>
      </c>
      <c r="AL42" s="33"/>
    </row>
    <row r="43" spans="1:38" x14ac:dyDescent="0.25">
      <c r="A43" s="71"/>
      <c r="B43" s="71"/>
      <c r="C43" s="41" t="str">
        <f t="shared" si="12"/>
        <v/>
      </c>
      <c r="D43" s="71"/>
      <c r="E43" s="71"/>
      <c r="F43" s="71"/>
      <c r="G43" s="71"/>
      <c r="H43" s="71"/>
      <c r="I43" s="71"/>
      <c r="J43" s="71"/>
      <c r="K43" s="71"/>
      <c r="L43" s="71"/>
      <c r="M43" s="71"/>
      <c r="N43" s="41" t="str">
        <f t="shared" si="13"/>
        <v/>
      </c>
      <c r="O43" s="41" t="str">
        <f t="shared" si="13"/>
        <v/>
      </c>
      <c r="P43" s="41" t="str">
        <f t="shared" si="14"/>
        <v/>
      </c>
      <c r="Q43" s="41" t="str">
        <f t="shared" si="15"/>
        <v/>
      </c>
      <c r="R43" s="41" t="str">
        <f t="shared" si="18"/>
        <v/>
      </c>
      <c r="S43" s="41" t="str">
        <f t="shared" si="16"/>
        <v/>
      </c>
      <c r="T43" s="41" t="str">
        <f t="shared" si="17"/>
        <v/>
      </c>
      <c r="U43" s="41" t="str">
        <f t="shared" si="19"/>
        <v/>
      </c>
      <c r="V43" s="41" t="str">
        <f t="shared" si="20"/>
        <v/>
      </c>
      <c r="W43" s="41" t="str">
        <f t="shared" si="21"/>
        <v/>
      </c>
      <c r="X43" s="41" t="str">
        <f t="shared" si="22"/>
        <v/>
      </c>
      <c r="Y43" s="41" t="str">
        <f t="shared" si="23"/>
        <v/>
      </c>
      <c r="Z43" s="41" t="str">
        <f t="shared" si="24"/>
        <v/>
      </c>
      <c r="AA43" s="41" t="str">
        <f t="shared" si="25"/>
        <v/>
      </c>
      <c r="AB43" s="41" t="str">
        <f t="shared" si="26"/>
        <v/>
      </c>
      <c r="AC43" s="41" t="str">
        <f t="shared" si="27"/>
        <v/>
      </c>
      <c r="AD43" s="41" t="str">
        <f t="shared" si="28"/>
        <v/>
      </c>
      <c r="AE43" s="41" t="str">
        <f t="shared" si="29"/>
        <v/>
      </c>
      <c r="AF43" s="40"/>
      <c r="AH43" s="23"/>
      <c r="AI43" s="24"/>
      <c r="AJ43" s="24"/>
      <c r="AK43" s="24"/>
      <c r="AL43" s="34"/>
    </row>
    <row r="44" spans="1:38" x14ac:dyDescent="0.25">
      <c r="A44" s="71"/>
      <c r="B44" s="71"/>
      <c r="C44" s="41" t="str">
        <f t="shared" si="12"/>
        <v/>
      </c>
      <c r="D44" s="71"/>
      <c r="E44" s="71"/>
      <c r="F44" s="71"/>
      <c r="G44" s="71"/>
      <c r="H44" s="71"/>
      <c r="I44" s="71"/>
      <c r="J44" s="71"/>
      <c r="K44" s="71"/>
      <c r="L44" s="71"/>
      <c r="M44" s="71"/>
      <c r="N44" s="41" t="str">
        <f t="shared" si="13"/>
        <v/>
      </c>
      <c r="O44" s="41" t="str">
        <f t="shared" si="13"/>
        <v/>
      </c>
      <c r="P44" s="41" t="str">
        <f t="shared" si="14"/>
        <v/>
      </c>
      <c r="Q44" s="41" t="str">
        <f t="shared" si="15"/>
        <v/>
      </c>
      <c r="R44" s="41" t="str">
        <f t="shared" si="18"/>
        <v/>
      </c>
      <c r="S44" s="41" t="str">
        <f t="shared" si="16"/>
        <v/>
      </c>
      <c r="T44" s="41" t="str">
        <f t="shared" si="17"/>
        <v/>
      </c>
      <c r="U44" s="41" t="str">
        <f t="shared" si="19"/>
        <v/>
      </c>
      <c r="V44" s="41" t="str">
        <f t="shared" si="20"/>
        <v/>
      </c>
      <c r="W44" s="41" t="str">
        <f t="shared" si="21"/>
        <v/>
      </c>
      <c r="X44" s="41" t="str">
        <f t="shared" si="22"/>
        <v/>
      </c>
      <c r="Y44" s="41" t="str">
        <f t="shared" si="23"/>
        <v/>
      </c>
      <c r="Z44" s="41" t="str">
        <f t="shared" si="24"/>
        <v/>
      </c>
      <c r="AA44" s="41" t="str">
        <f t="shared" si="25"/>
        <v/>
      </c>
      <c r="AB44" s="41" t="str">
        <f t="shared" si="26"/>
        <v/>
      </c>
      <c r="AC44" s="41" t="str">
        <f t="shared" si="27"/>
        <v/>
      </c>
      <c r="AD44" s="41" t="str">
        <f t="shared" si="28"/>
        <v/>
      </c>
      <c r="AE44" s="41" t="str">
        <f t="shared" si="29"/>
        <v/>
      </c>
      <c r="AF44" s="40"/>
      <c r="AH44" s="23"/>
      <c r="AI44" s="24"/>
      <c r="AJ44" s="24"/>
      <c r="AK44" s="24"/>
      <c r="AL44" s="34"/>
    </row>
    <row r="45" spans="1:38" ht="15.75" thickBot="1" x14ac:dyDescent="0.3">
      <c r="A45" s="71"/>
      <c r="B45" s="71"/>
      <c r="C45" s="41" t="str">
        <f t="shared" si="12"/>
        <v/>
      </c>
      <c r="D45" s="71"/>
      <c r="E45" s="71"/>
      <c r="F45" s="71"/>
      <c r="G45" s="71"/>
      <c r="H45" s="71"/>
      <c r="I45" s="71"/>
      <c r="J45" s="71"/>
      <c r="K45" s="71"/>
      <c r="L45" s="71"/>
      <c r="M45" s="71"/>
      <c r="N45" s="41" t="str">
        <f t="shared" si="13"/>
        <v/>
      </c>
      <c r="O45" s="41" t="str">
        <f t="shared" si="13"/>
        <v/>
      </c>
      <c r="P45" s="41" t="str">
        <f t="shared" si="14"/>
        <v/>
      </c>
      <c r="Q45" s="41" t="str">
        <f t="shared" si="15"/>
        <v/>
      </c>
      <c r="R45" s="41" t="str">
        <f t="shared" si="18"/>
        <v/>
      </c>
      <c r="S45" s="41" t="str">
        <f t="shared" si="16"/>
        <v/>
      </c>
      <c r="T45" s="41" t="str">
        <f t="shared" si="17"/>
        <v/>
      </c>
      <c r="U45" s="41" t="str">
        <f t="shared" si="19"/>
        <v/>
      </c>
      <c r="V45" s="41" t="str">
        <f t="shared" si="20"/>
        <v/>
      </c>
      <c r="W45" s="41" t="str">
        <f t="shared" si="21"/>
        <v/>
      </c>
      <c r="X45" s="41" t="str">
        <f t="shared" si="22"/>
        <v/>
      </c>
      <c r="Y45" s="41" t="str">
        <f t="shared" si="23"/>
        <v/>
      </c>
      <c r="Z45" s="41" t="str">
        <f t="shared" si="24"/>
        <v/>
      </c>
      <c r="AA45" s="41" t="str">
        <f t="shared" si="25"/>
        <v/>
      </c>
      <c r="AB45" s="41" t="str">
        <f t="shared" si="26"/>
        <v/>
      </c>
      <c r="AC45" s="41" t="str">
        <f t="shared" si="27"/>
        <v/>
      </c>
      <c r="AD45" s="41" t="str">
        <f t="shared" si="28"/>
        <v/>
      </c>
      <c r="AE45" s="41" t="str">
        <f t="shared" si="29"/>
        <v/>
      </c>
      <c r="AF45" s="40"/>
      <c r="AH45" s="22" t="s">
        <v>76</v>
      </c>
      <c r="AI45" s="43"/>
      <c r="AJ45" s="43"/>
      <c r="AK45" s="43"/>
      <c r="AL45" s="34"/>
    </row>
    <row r="46" spans="1:38" ht="15.75" thickBot="1" x14ac:dyDescent="0.3">
      <c r="A46" s="71"/>
      <c r="B46" s="71"/>
      <c r="C46" s="41" t="str">
        <f t="shared" si="12"/>
        <v/>
      </c>
      <c r="D46" s="71"/>
      <c r="E46" s="71"/>
      <c r="F46" s="71"/>
      <c r="G46" s="71"/>
      <c r="H46" s="71"/>
      <c r="I46" s="71"/>
      <c r="J46" s="71"/>
      <c r="K46" s="71"/>
      <c r="L46" s="71"/>
      <c r="M46" s="71"/>
      <c r="N46" s="41" t="str">
        <f t="shared" si="13"/>
        <v/>
      </c>
      <c r="O46" s="41" t="str">
        <f t="shared" si="13"/>
        <v/>
      </c>
      <c r="P46" s="41" t="str">
        <f t="shared" si="14"/>
        <v/>
      </c>
      <c r="Q46" s="41" t="str">
        <f t="shared" si="15"/>
        <v/>
      </c>
      <c r="R46" s="41" t="str">
        <f t="shared" si="18"/>
        <v/>
      </c>
      <c r="S46" s="41" t="str">
        <f t="shared" si="16"/>
        <v/>
      </c>
      <c r="T46" s="41" t="str">
        <f t="shared" si="17"/>
        <v/>
      </c>
      <c r="U46" s="41" t="str">
        <f t="shared" si="19"/>
        <v/>
      </c>
      <c r="V46" s="41" t="str">
        <f t="shared" si="20"/>
        <v/>
      </c>
      <c r="W46" s="41" t="str">
        <f t="shared" si="21"/>
        <v/>
      </c>
      <c r="X46" s="41" t="str">
        <f t="shared" si="22"/>
        <v/>
      </c>
      <c r="Y46" s="41" t="str">
        <f t="shared" si="23"/>
        <v/>
      </c>
      <c r="Z46" s="41" t="str">
        <f t="shared" si="24"/>
        <v/>
      </c>
      <c r="AA46" s="41" t="str">
        <f t="shared" si="25"/>
        <v/>
      </c>
      <c r="AB46" s="41" t="str">
        <f t="shared" si="26"/>
        <v/>
      </c>
      <c r="AC46" s="41" t="str">
        <f t="shared" si="27"/>
        <v/>
      </c>
      <c r="AD46" s="41" t="str">
        <f t="shared" si="28"/>
        <v/>
      </c>
      <c r="AE46" s="41" t="str">
        <f t="shared" si="29"/>
        <v/>
      </c>
      <c r="AF46" s="40"/>
      <c r="AH46" s="27" t="s">
        <v>26</v>
      </c>
      <c r="AI46" s="44" t="s">
        <v>77</v>
      </c>
      <c r="AJ46" s="44"/>
      <c r="AK46" s="44"/>
      <c r="AL46" s="34"/>
    </row>
    <row r="47" spans="1:38" x14ac:dyDescent="0.25">
      <c r="A47" s="71"/>
      <c r="B47" s="71"/>
      <c r="C47" s="41" t="str">
        <f t="shared" si="12"/>
        <v/>
      </c>
      <c r="D47" s="71"/>
      <c r="E47" s="71"/>
      <c r="F47" s="71"/>
      <c r="G47" s="71"/>
      <c r="H47" s="71"/>
      <c r="I47" s="71"/>
      <c r="J47" s="71"/>
      <c r="K47" s="71"/>
      <c r="L47" s="71"/>
      <c r="M47" s="71"/>
      <c r="N47" s="41" t="str">
        <f t="shared" si="13"/>
        <v/>
      </c>
      <c r="O47" s="41" t="str">
        <f t="shared" si="13"/>
        <v/>
      </c>
      <c r="P47" s="41" t="str">
        <f t="shared" si="14"/>
        <v/>
      </c>
      <c r="Q47" s="41" t="str">
        <f t="shared" si="15"/>
        <v/>
      </c>
      <c r="R47" s="41" t="str">
        <f t="shared" si="18"/>
        <v/>
      </c>
      <c r="S47" s="41" t="str">
        <f t="shared" si="16"/>
        <v/>
      </c>
      <c r="T47" s="41" t="str">
        <f t="shared" si="17"/>
        <v/>
      </c>
      <c r="U47" s="41" t="str">
        <f t="shared" si="19"/>
        <v/>
      </c>
      <c r="V47" s="41" t="str">
        <f t="shared" si="20"/>
        <v/>
      </c>
      <c r="W47" s="41" t="str">
        <f t="shared" si="21"/>
        <v/>
      </c>
      <c r="X47" s="41" t="str">
        <f t="shared" si="22"/>
        <v/>
      </c>
      <c r="Y47" s="41" t="str">
        <f t="shared" si="23"/>
        <v/>
      </c>
      <c r="Z47" s="41" t="str">
        <f t="shared" si="24"/>
        <v/>
      </c>
      <c r="AA47" s="41" t="str">
        <f t="shared" si="25"/>
        <v/>
      </c>
      <c r="AB47" s="41" t="str">
        <f t="shared" si="26"/>
        <v/>
      </c>
      <c r="AC47" s="41" t="str">
        <f t="shared" si="27"/>
        <v/>
      </c>
      <c r="AD47" s="41" t="str">
        <f t="shared" si="28"/>
        <v/>
      </c>
      <c r="AE47" s="41" t="str">
        <f t="shared" si="29"/>
        <v/>
      </c>
      <c r="AF47" s="40"/>
      <c r="AH47" s="23">
        <v>1</v>
      </c>
      <c r="AI47" s="24">
        <v>0.65600000000000003</v>
      </c>
      <c r="AJ47" s="24"/>
      <c r="AK47" s="24"/>
      <c r="AL47" s="34"/>
    </row>
    <row r="48" spans="1:38" x14ac:dyDescent="0.25">
      <c r="A48" s="71"/>
      <c r="B48" s="71"/>
      <c r="C48" s="41" t="str">
        <f t="shared" si="12"/>
        <v/>
      </c>
      <c r="D48" s="71"/>
      <c r="E48" s="71"/>
      <c r="F48" s="71"/>
      <c r="G48" s="71"/>
      <c r="H48" s="71"/>
      <c r="I48" s="71"/>
      <c r="J48" s="71"/>
      <c r="K48" s="71"/>
      <c r="L48" s="71"/>
      <c r="M48" s="71"/>
      <c r="N48" s="41" t="str">
        <f t="shared" si="13"/>
        <v/>
      </c>
      <c r="O48" s="41" t="str">
        <f t="shared" si="13"/>
        <v/>
      </c>
      <c r="P48" s="41" t="str">
        <f t="shared" si="14"/>
        <v/>
      </c>
      <c r="Q48" s="41" t="str">
        <f t="shared" si="15"/>
        <v/>
      </c>
      <c r="R48" s="41" t="str">
        <f t="shared" si="18"/>
        <v/>
      </c>
      <c r="S48" s="41" t="str">
        <f t="shared" si="16"/>
        <v/>
      </c>
      <c r="T48" s="41" t="str">
        <f t="shared" si="17"/>
        <v/>
      </c>
      <c r="U48" s="41" t="str">
        <f t="shared" si="19"/>
        <v/>
      </c>
      <c r="V48" s="41" t="str">
        <f t="shared" si="20"/>
        <v/>
      </c>
      <c r="W48" s="41" t="str">
        <f t="shared" si="21"/>
        <v/>
      </c>
      <c r="X48" s="41" t="str">
        <f t="shared" si="22"/>
        <v/>
      </c>
      <c r="Y48" s="41" t="str">
        <f t="shared" si="23"/>
        <v/>
      </c>
      <c r="Z48" s="41" t="str">
        <f t="shared" si="24"/>
        <v/>
      </c>
      <c r="AA48" s="41" t="str">
        <f t="shared" si="25"/>
        <v/>
      </c>
      <c r="AB48" s="41" t="str">
        <f t="shared" si="26"/>
        <v/>
      </c>
      <c r="AC48" s="41" t="str">
        <f t="shared" si="27"/>
        <v/>
      </c>
      <c r="AD48" s="41" t="str">
        <f t="shared" si="28"/>
        <v/>
      </c>
      <c r="AE48" s="41" t="str">
        <f t="shared" si="29"/>
        <v/>
      </c>
      <c r="AF48" s="40"/>
      <c r="AH48" s="23">
        <v>2</v>
      </c>
      <c r="AI48" s="24">
        <v>0.82499999999999996</v>
      </c>
      <c r="AJ48" s="24"/>
      <c r="AK48" s="24"/>
      <c r="AL48" s="34"/>
    </row>
    <row r="49" spans="1:38" x14ac:dyDescent="0.25">
      <c r="A49" s="71"/>
      <c r="B49" s="71"/>
      <c r="C49" s="41" t="str">
        <f t="shared" si="12"/>
        <v/>
      </c>
      <c r="D49" s="71"/>
      <c r="E49" s="71"/>
      <c r="F49" s="71"/>
      <c r="G49" s="71"/>
      <c r="H49" s="71"/>
      <c r="I49" s="71"/>
      <c r="J49" s="71"/>
      <c r="K49" s="71"/>
      <c r="L49" s="71"/>
      <c r="M49" s="71"/>
      <c r="N49" s="41" t="str">
        <f t="shared" si="13"/>
        <v/>
      </c>
      <c r="O49" s="41" t="str">
        <f t="shared" si="13"/>
        <v/>
      </c>
      <c r="P49" s="41" t="str">
        <f t="shared" si="14"/>
        <v/>
      </c>
      <c r="Q49" s="41" t="str">
        <f t="shared" si="15"/>
        <v/>
      </c>
      <c r="R49" s="41" t="str">
        <f t="shared" si="18"/>
        <v/>
      </c>
      <c r="S49" s="41" t="str">
        <f t="shared" si="16"/>
        <v/>
      </c>
      <c r="T49" s="41" t="str">
        <f t="shared" si="17"/>
        <v/>
      </c>
      <c r="U49" s="41" t="str">
        <f t="shared" si="19"/>
        <v/>
      </c>
      <c r="V49" s="41" t="str">
        <f t="shared" si="20"/>
        <v/>
      </c>
      <c r="W49" s="41" t="str">
        <f t="shared" si="21"/>
        <v/>
      </c>
      <c r="X49" s="41" t="str">
        <f t="shared" si="22"/>
        <v/>
      </c>
      <c r="Y49" s="41" t="str">
        <f t="shared" si="23"/>
        <v/>
      </c>
      <c r="Z49" s="41" t="str">
        <f t="shared" si="24"/>
        <v/>
      </c>
      <c r="AA49" s="41" t="str">
        <f t="shared" si="25"/>
        <v/>
      </c>
      <c r="AB49" s="41" t="str">
        <f t="shared" si="26"/>
        <v/>
      </c>
      <c r="AC49" s="41" t="str">
        <f t="shared" si="27"/>
        <v/>
      </c>
      <c r="AD49" s="41" t="str">
        <f t="shared" si="28"/>
        <v/>
      </c>
      <c r="AE49" s="41" t="str">
        <f t="shared" si="29"/>
        <v/>
      </c>
      <c r="AF49" s="40"/>
      <c r="AH49" s="23">
        <v>3</v>
      </c>
      <c r="AI49" s="24">
        <v>0.874</v>
      </c>
      <c r="AJ49" s="24"/>
      <c r="AK49" s="24"/>
      <c r="AL49" s="34"/>
    </row>
    <row r="50" spans="1:38" x14ac:dyDescent="0.25">
      <c r="A50" s="71"/>
      <c r="B50" s="71"/>
      <c r="C50" s="41" t="str">
        <f t="shared" si="12"/>
        <v/>
      </c>
      <c r="D50" s="71"/>
      <c r="E50" s="71"/>
      <c r="F50" s="71"/>
      <c r="G50" s="71"/>
      <c r="H50" s="71"/>
      <c r="I50" s="71"/>
      <c r="J50" s="71"/>
      <c r="K50" s="71"/>
      <c r="L50" s="71"/>
      <c r="M50" s="71"/>
      <c r="N50" s="41" t="str">
        <f t="shared" si="13"/>
        <v/>
      </c>
      <c r="O50" s="41" t="str">
        <f t="shared" si="13"/>
        <v/>
      </c>
      <c r="P50" s="41" t="str">
        <f t="shared" si="14"/>
        <v/>
      </c>
      <c r="Q50" s="41" t="str">
        <f t="shared" si="15"/>
        <v/>
      </c>
      <c r="R50" s="41" t="str">
        <f t="shared" si="18"/>
        <v/>
      </c>
      <c r="S50" s="41" t="str">
        <f t="shared" si="16"/>
        <v/>
      </c>
      <c r="T50" s="41" t="str">
        <f t="shared" si="17"/>
        <v/>
      </c>
      <c r="U50" s="41" t="str">
        <f t="shared" si="19"/>
        <v/>
      </c>
      <c r="V50" s="41" t="str">
        <f t="shared" si="20"/>
        <v/>
      </c>
      <c r="W50" s="41" t="str">
        <f t="shared" si="21"/>
        <v/>
      </c>
      <c r="X50" s="41" t="str">
        <f t="shared" si="22"/>
        <v/>
      </c>
      <c r="Y50" s="41" t="str">
        <f t="shared" si="23"/>
        <v/>
      </c>
      <c r="Z50" s="41" t="str">
        <f t="shared" si="24"/>
        <v/>
      </c>
      <c r="AA50" s="41" t="str">
        <f t="shared" si="25"/>
        <v/>
      </c>
      <c r="AB50" s="41" t="str">
        <f t="shared" si="26"/>
        <v/>
      </c>
      <c r="AC50" s="41" t="str">
        <f t="shared" si="27"/>
        <v/>
      </c>
      <c r="AD50" s="41" t="str">
        <f t="shared" si="28"/>
        <v/>
      </c>
      <c r="AE50" s="41" t="str">
        <f t="shared" si="29"/>
        <v/>
      </c>
      <c r="AF50" s="40"/>
      <c r="AH50" s="23">
        <v>4</v>
      </c>
      <c r="AI50" s="24">
        <v>0.55900000000000005</v>
      </c>
      <c r="AJ50" s="24"/>
      <c r="AK50" s="24"/>
      <c r="AL50" s="34"/>
    </row>
    <row r="51" spans="1:38" x14ac:dyDescent="0.25">
      <c r="A51" s="71"/>
      <c r="B51" s="71"/>
      <c r="C51" s="41" t="str">
        <f t="shared" si="12"/>
        <v/>
      </c>
      <c r="D51" s="71"/>
      <c r="E51" s="71"/>
      <c r="F51" s="71"/>
      <c r="G51" s="71"/>
      <c r="H51" s="71"/>
      <c r="I51" s="71"/>
      <c r="J51" s="71"/>
      <c r="K51" s="71"/>
      <c r="L51" s="71"/>
      <c r="M51" s="71"/>
      <c r="N51" s="41" t="str">
        <f t="shared" si="13"/>
        <v/>
      </c>
      <c r="O51" s="41" t="str">
        <f t="shared" si="13"/>
        <v/>
      </c>
      <c r="P51" s="41" t="str">
        <f t="shared" si="14"/>
        <v/>
      </c>
      <c r="Q51" s="41" t="str">
        <f t="shared" si="15"/>
        <v/>
      </c>
      <c r="R51" s="41" t="str">
        <f t="shared" si="18"/>
        <v/>
      </c>
      <c r="S51" s="41" t="str">
        <f t="shared" si="16"/>
        <v/>
      </c>
      <c r="T51" s="41" t="str">
        <f t="shared" si="17"/>
        <v/>
      </c>
      <c r="U51" s="41" t="str">
        <f t="shared" si="19"/>
        <v/>
      </c>
      <c r="V51" s="41" t="str">
        <f t="shared" si="20"/>
        <v/>
      </c>
      <c r="W51" s="41" t="str">
        <f t="shared" si="21"/>
        <v/>
      </c>
      <c r="X51" s="41" t="str">
        <f t="shared" si="22"/>
        <v/>
      </c>
      <c r="Y51" s="41" t="str">
        <f t="shared" si="23"/>
        <v/>
      </c>
      <c r="Z51" s="41" t="str">
        <f t="shared" si="24"/>
        <v/>
      </c>
      <c r="AA51" s="41" t="str">
        <f t="shared" si="25"/>
        <v/>
      </c>
      <c r="AB51" s="41" t="str">
        <f t="shared" si="26"/>
        <v/>
      </c>
      <c r="AC51" s="41" t="str">
        <f t="shared" si="27"/>
        <v/>
      </c>
      <c r="AD51" s="41" t="str">
        <f t="shared" si="28"/>
        <v/>
      </c>
      <c r="AE51" s="41" t="str">
        <f t="shared" si="29"/>
        <v/>
      </c>
      <c r="AF51" s="40"/>
      <c r="AH51" s="23">
        <v>5</v>
      </c>
      <c r="AI51" s="24">
        <v>0.41199999999999998</v>
      </c>
      <c r="AJ51" s="24"/>
      <c r="AK51" s="24"/>
      <c r="AL51" s="34"/>
    </row>
    <row r="52" spans="1:38" x14ac:dyDescent="0.25">
      <c r="A52" s="71"/>
      <c r="B52" s="71"/>
      <c r="C52" s="41" t="str">
        <f t="shared" si="12"/>
        <v/>
      </c>
      <c r="D52" s="71"/>
      <c r="E52" s="71"/>
      <c r="F52" s="71"/>
      <c r="G52" s="71"/>
      <c r="H52" s="71"/>
      <c r="I52" s="71"/>
      <c r="J52" s="71"/>
      <c r="K52" s="71"/>
      <c r="L52" s="71"/>
      <c r="M52" s="71"/>
      <c r="N52" s="41" t="str">
        <f t="shared" si="13"/>
        <v/>
      </c>
      <c r="O52" s="41" t="str">
        <f t="shared" si="13"/>
        <v/>
      </c>
      <c r="P52" s="41" t="str">
        <f t="shared" si="14"/>
        <v/>
      </c>
      <c r="Q52" s="41" t="str">
        <f t="shared" si="15"/>
        <v/>
      </c>
      <c r="R52" s="41" t="str">
        <f t="shared" si="18"/>
        <v/>
      </c>
      <c r="S52" s="41" t="str">
        <f t="shared" si="16"/>
        <v/>
      </c>
      <c r="T52" s="41" t="str">
        <f t="shared" si="17"/>
        <v/>
      </c>
      <c r="U52" s="41" t="str">
        <f t="shared" si="19"/>
        <v/>
      </c>
      <c r="V52" s="41" t="str">
        <f t="shared" si="20"/>
        <v/>
      </c>
      <c r="W52" s="41" t="str">
        <f t="shared" si="21"/>
        <v/>
      </c>
      <c r="X52" s="41" t="str">
        <f t="shared" si="22"/>
        <v/>
      </c>
      <c r="Y52" s="41" t="str">
        <f t="shared" si="23"/>
        <v/>
      </c>
      <c r="Z52" s="41" t="str">
        <f t="shared" si="24"/>
        <v/>
      </c>
      <c r="AA52" s="41" t="str">
        <f t="shared" si="25"/>
        <v/>
      </c>
      <c r="AB52" s="41" t="str">
        <f t="shared" si="26"/>
        <v/>
      </c>
      <c r="AC52" s="41" t="str">
        <f t="shared" si="27"/>
        <v/>
      </c>
      <c r="AD52" s="41" t="str">
        <f t="shared" si="28"/>
        <v/>
      </c>
      <c r="AE52" s="41" t="str">
        <f t="shared" si="29"/>
        <v/>
      </c>
      <c r="AF52" s="40"/>
      <c r="AH52" s="23">
        <v>6</v>
      </c>
      <c r="AI52" s="24">
        <v>0.80300000000000005</v>
      </c>
      <c r="AJ52" s="24"/>
      <c r="AK52" s="24"/>
      <c r="AL52" s="34"/>
    </row>
    <row r="53" spans="1:38" x14ac:dyDescent="0.25">
      <c r="A53" s="71"/>
      <c r="B53" s="71"/>
      <c r="C53" s="41" t="str">
        <f t="shared" si="12"/>
        <v/>
      </c>
      <c r="D53" s="71"/>
      <c r="E53" s="71"/>
      <c r="F53" s="71"/>
      <c r="G53" s="71"/>
      <c r="H53" s="71"/>
      <c r="I53" s="71"/>
      <c r="J53" s="71"/>
      <c r="K53" s="71"/>
      <c r="L53" s="71"/>
      <c r="M53" s="71"/>
      <c r="N53" s="41" t="str">
        <f t="shared" si="13"/>
        <v/>
      </c>
      <c r="O53" s="41" t="str">
        <f t="shared" si="13"/>
        <v/>
      </c>
      <c r="P53" s="41" t="str">
        <f t="shared" si="14"/>
        <v/>
      </c>
      <c r="Q53" s="41" t="str">
        <f t="shared" si="15"/>
        <v/>
      </c>
      <c r="R53" s="41" t="str">
        <f t="shared" si="18"/>
        <v/>
      </c>
      <c r="S53" s="41" t="str">
        <f t="shared" si="16"/>
        <v/>
      </c>
      <c r="T53" s="41" t="str">
        <f t="shared" si="17"/>
        <v/>
      </c>
      <c r="U53" s="41" t="str">
        <f t="shared" si="19"/>
        <v/>
      </c>
      <c r="V53" s="41" t="str">
        <f t="shared" si="20"/>
        <v/>
      </c>
      <c r="W53" s="41" t="str">
        <f t="shared" si="21"/>
        <v/>
      </c>
      <c r="X53" s="41" t="str">
        <f t="shared" si="22"/>
        <v/>
      </c>
      <c r="Y53" s="41" t="str">
        <f t="shared" si="23"/>
        <v/>
      </c>
      <c r="Z53" s="41" t="str">
        <f t="shared" si="24"/>
        <v/>
      </c>
      <c r="AA53" s="41" t="str">
        <f t="shared" si="25"/>
        <v/>
      </c>
      <c r="AB53" s="41" t="str">
        <f t="shared" si="26"/>
        <v/>
      </c>
      <c r="AC53" s="41" t="str">
        <f t="shared" si="27"/>
        <v/>
      </c>
      <c r="AD53" s="41" t="str">
        <f t="shared" si="28"/>
        <v/>
      </c>
      <c r="AE53" s="41" t="str">
        <f t="shared" si="29"/>
        <v/>
      </c>
      <c r="AF53" s="40"/>
      <c r="AH53" s="23">
        <v>7</v>
      </c>
      <c r="AI53" s="24">
        <v>0.81699999999999995</v>
      </c>
      <c r="AJ53" s="24"/>
      <c r="AK53" s="24"/>
      <c r="AL53" s="34"/>
    </row>
    <row r="54" spans="1:38" x14ac:dyDescent="0.25">
      <c r="A54" s="71"/>
      <c r="B54" s="71"/>
      <c r="C54" s="41" t="str">
        <f t="shared" si="12"/>
        <v/>
      </c>
      <c r="D54" s="71"/>
      <c r="E54" s="71"/>
      <c r="F54" s="71"/>
      <c r="G54" s="71"/>
      <c r="H54" s="71"/>
      <c r="I54" s="71"/>
      <c r="J54" s="71"/>
      <c r="K54" s="71"/>
      <c r="L54" s="71"/>
      <c r="M54" s="71"/>
      <c r="N54" s="41" t="str">
        <f t="shared" si="13"/>
        <v/>
      </c>
      <c r="O54" s="41" t="str">
        <f t="shared" si="13"/>
        <v/>
      </c>
      <c r="P54" s="41" t="str">
        <f t="shared" si="14"/>
        <v/>
      </c>
      <c r="Q54" s="41" t="str">
        <f t="shared" si="15"/>
        <v/>
      </c>
      <c r="R54" s="41" t="str">
        <f t="shared" si="18"/>
        <v/>
      </c>
      <c r="S54" s="41" t="str">
        <f t="shared" si="16"/>
        <v/>
      </c>
      <c r="T54" s="41" t="str">
        <f t="shared" si="17"/>
        <v/>
      </c>
      <c r="U54" s="41" t="str">
        <f t="shared" si="19"/>
        <v/>
      </c>
      <c r="V54" s="41" t="str">
        <f t="shared" si="20"/>
        <v/>
      </c>
      <c r="W54" s="41" t="str">
        <f t="shared" si="21"/>
        <v/>
      </c>
      <c r="X54" s="41" t="str">
        <f t="shared" si="22"/>
        <v/>
      </c>
      <c r="Y54" s="41" t="str">
        <f t="shared" si="23"/>
        <v/>
      </c>
      <c r="Z54" s="41" t="str">
        <f t="shared" si="24"/>
        <v/>
      </c>
      <c r="AA54" s="41" t="str">
        <f t="shared" si="25"/>
        <v/>
      </c>
      <c r="AB54" s="41" t="str">
        <f t="shared" si="26"/>
        <v/>
      </c>
      <c r="AC54" s="41" t="str">
        <f t="shared" si="27"/>
        <v/>
      </c>
      <c r="AD54" s="41" t="str">
        <f t="shared" si="28"/>
        <v/>
      </c>
      <c r="AE54" s="41" t="str">
        <f t="shared" si="29"/>
        <v/>
      </c>
      <c r="AF54" s="40"/>
      <c r="AH54" s="23">
        <v>8</v>
      </c>
      <c r="AI54" s="24">
        <v>1.3109999999999999</v>
      </c>
      <c r="AJ54" s="24"/>
      <c r="AK54" s="24"/>
      <c r="AL54" s="34"/>
    </row>
    <row r="55" spans="1:38" ht="15.75" thickBot="1" x14ac:dyDescent="0.3">
      <c r="A55" s="71"/>
      <c r="B55" s="71"/>
      <c r="C55" s="41" t="str">
        <f t="shared" si="12"/>
        <v/>
      </c>
      <c r="D55" s="71"/>
      <c r="E55" s="71"/>
      <c r="F55" s="71"/>
      <c r="G55" s="71"/>
      <c r="H55" s="71"/>
      <c r="I55" s="71"/>
      <c r="J55" s="71"/>
      <c r="K55" s="71"/>
      <c r="L55" s="71"/>
      <c r="M55" s="71"/>
      <c r="N55" s="41" t="str">
        <f t="shared" si="13"/>
        <v/>
      </c>
      <c r="O55" s="41" t="str">
        <f t="shared" si="13"/>
        <v/>
      </c>
      <c r="P55" s="41" t="str">
        <f t="shared" si="14"/>
        <v/>
      </c>
      <c r="Q55" s="41" t="str">
        <f t="shared" si="15"/>
        <v/>
      </c>
      <c r="R55" s="41" t="str">
        <f t="shared" si="18"/>
        <v/>
      </c>
      <c r="S55" s="41" t="str">
        <f t="shared" si="16"/>
        <v/>
      </c>
      <c r="T55" s="41" t="str">
        <f t="shared" si="17"/>
        <v/>
      </c>
      <c r="U55" s="41" t="str">
        <f t="shared" si="19"/>
        <v/>
      </c>
      <c r="V55" s="41" t="str">
        <f t="shared" si="20"/>
        <v/>
      </c>
      <c r="W55" s="41" t="str">
        <f t="shared" si="21"/>
        <v/>
      </c>
      <c r="X55" s="41" t="str">
        <f t="shared" si="22"/>
        <v/>
      </c>
      <c r="Y55" s="41" t="str">
        <f t="shared" si="23"/>
        <v/>
      </c>
      <c r="Z55" s="41" t="str">
        <f t="shared" si="24"/>
        <v/>
      </c>
      <c r="AA55" s="41" t="str">
        <f t="shared" si="25"/>
        <v/>
      </c>
      <c r="AB55" s="41" t="str">
        <f t="shared" si="26"/>
        <v/>
      </c>
      <c r="AC55" s="41" t="str">
        <f t="shared" si="27"/>
        <v/>
      </c>
      <c r="AD55" s="41" t="str">
        <f t="shared" si="28"/>
        <v/>
      </c>
      <c r="AE55" s="41" t="str">
        <f t="shared" si="29"/>
        <v/>
      </c>
      <c r="AF55" s="40"/>
      <c r="AH55" s="22">
        <v>9</v>
      </c>
      <c r="AI55" s="43">
        <v>0.35849999999999999</v>
      </c>
      <c r="AJ55" s="43"/>
      <c r="AK55" s="43"/>
      <c r="AL55" s="34"/>
    </row>
    <row r="56" spans="1:38" x14ac:dyDescent="0.25">
      <c r="A56" s="71"/>
      <c r="B56" s="71"/>
      <c r="C56" s="41" t="str">
        <f t="shared" si="12"/>
        <v/>
      </c>
      <c r="D56" s="71"/>
      <c r="E56" s="71"/>
      <c r="F56" s="71"/>
      <c r="G56" s="71"/>
      <c r="H56" s="71"/>
      <c r="I56" s="71"/>
      <c r="J56" s="71"/>
      <c r="K56" s="71"/>
      <c r="L56" s="71"/>
      <c r="M56" s="71"/>
      <c r="N56" s="41" t="str">
        <f t="shared" si="13"/>
        <v/>
      </c>
      <c r="O56" s="41" t="str">
        <f t="shared" si="13"/>
        <v/>
      </c>
      <c r="P56" s="41" t="str">
        <f t="shared" si="14"/>
        <v/>
      </c>
      <c r="Q56" s="41" t="str">
        <f t="shared" si="15"/>
        <v/>
      </c>
      <c r="R56" s="41" t="str">
        <f t="shared" si="18"/>
        <v/>
      </c>
      <c r="S56" s="41" t="str">
        <f t="shared" si="16"/>
        <v/>
      </c>
      <c r="T56" s="41" t="str">
        <f t="shared" si="17"/>
        <v/>
      </c>
      <c r="U56" s="41" t="str">
        <f t="shared" si="19"/>
        <v/>
      </c>
      <c r="V56" s="41" t="str">
        <f t="shared" si="20"/>
        <v/>
      </c>
      <c r="W56" s="41" t="str">
        <f t="shared" si="21"/>
        <v/>
      </c>
      <c r="X56" s="41" t="str">
        <f t="shared" si="22"/>
        <v/>
      </c>
      <c r="Y56" s="41" t="str">
        <f t="shared" si="23"/>
        <v/>
      </c>
      <c r="Z56" s="41" t="str">
        <f t="shared" si="24"/>
        <v/>
      </c>
      <c r="AA56" s="41" t="str">
        <f t="shared" si="25"/>
        <v/>
      </c>
      <c r="AB56" s="41" t="str">
        <f t="shared" si="26"/>
        <v/>
      </c>
      <c r="AC56" s="41" t="str">
        <f t="shared" si="27"/>
        <v/>
      </c>
      <c r="AD56" s="41" t="str">
        <f t="shared" si="28"/>
        <v/>
      </c>
      <c r="AE56" s="41" t="str">
        <f t="shared" si="29"/>
        <v/>
      </c>
      <c r="AF56" s="40"/>
    </row>
    <row r="57" spans="1:38" x14ac:dyDescent="0.25">
      <c r="A57" s="71"/>
      <c r="B57" s="71"/>
      <c r="C57" s="41" t="str">
        <f t="shared" si="12"/>
        <v/>
      </c>
      <c r="D57" s="71"/>
      <c r="E57" s="71"/>
      <c r="F57" s="71"/>
      <c r="G57" s="71"/>
      <c r="H57" s="71"/>
      <c r="I57" s="71"/>
      <c r="J57" s="71"/>
      <c r="K57" s="71"/>
      <c r="L57" s="71"/>
      <c r="M57" s="71"/>
      <c r="N57" s="41" t="str">
        <f t="shared" si="13"/>
        <v/>
      </c>
      <c r="O57" s="41" t="str">
        <f t="shared" si="13"/>
        <v/>
      </c>
      <c r="P57" s="41" t="str">
        <f t="shared" si="14"/>
        <v/>
      </c>
      <c r="Q57" s="41" t="str">
        <f t="shared" si="15"/>
        <v/>
      </c>
      <c r="R57" s="41" t="str">
        <f t="shared" si="18"/>
        <v/>
      </c>
      <c r="S57" s="41" t="str">
        <f t="shared" si="16"/>
        <v/>
      </c>
      <c r="T57" s="41" t="str">
        <f t="shared" si="17"/>
        <v/>
      </c>
      <c r="U57" s="41" t="str">
        <f t="shared" si="19"/>
        <v/>
      </c>
      <c r="V57" s="41" t="str">
        <f t="shared" si="20"/>
        <v/>
      </c>
      <c r="W57" s="41" t="str">
        <f t="shared" si="21"/>
        <v/>
      </c>
      <c r="X57" s="41" t="str">
        <f t="shared" si="22"/>
        <v/>
      </c>
      <c r="Y57" s="41" t="str">
        <f t="shared" si="23"/>
        <v/>
      </c>
      <c r="Z57" s="41" t="str">
        <f t="shared" si="24"/>
        <v/>
      </c>
      <c r="AA57" s="41" t="str">
        <f t="shared" si="25"/>
        <v/>
      </c>
      <c r="AB57" s="41" t="str">
        <f t="shared" si="26"/>
        <v/>
      </c>
      <c r="AC57" s="41" t="str">
        <f t="shared" si="27"/>
        <v/>
      </c>
      <c r="AD57" s="41" t="str">
        <f t="shared" si="28"/>
        <v/>
      </c>
      <c r="AE57" s="41" t="str">
        <f t="shared" si="29"/>
        <v/>
      </c>
      <c r="AF57" s="40"/>
    </row>
    <row r="58" spans="1:38" x14ac:dyDescent="0.25">
      <c r="A58" s="71"/>
      <c r="B58" s="71"/>
      <c r="C58" s="41" t="str">
        <f t="shared" si="12"/>
        <v/>
      </c>
      <c r="D58" s="71"/>
      <c r="E58" s="71"/>
      <c r="F58" s="71"/>
      <c r="G58" s="71"/>
      <c r="H58" s="71"/>
      <c r="I58" s="71"/>
      <c r="J58" s="71"/>
      <c r="K58" s="71"/>
      <c r="L58" s="71"/>
      <c r="M58" s="71"/>
      <c r="N58" s="41" t="str">
        <f t="shared" si="13"/>
        <v/>
      </c>
      <c r="O58" s="41" t="str">
        <f t="shared" si="13"/>
        <v/>
      </c>
      <c r="P58" s="41" t="str">
        <f t="shared" si="14"/>
        <v/>
      </c>
      <c r="Q58" s="41" t="str">
        <f t="shared" si="15"/>
        <v/>
      </c>
      <c r="R58" s="41" t="str">
        <f t="shared" si="18"/>
        <v/>
      </c>
      <c r="S58" s="41" t="str">
        <f t="shared" si="16"/>
        <v/>
      </c>
      <c r="T58" s="41" t="str">
        <f t="shared" si="17"/>
        <v/>
      </c>
      <c r="U58" s="41" t="str">
        <f t="shared" si="19"/>
        <v/>
      </c>
      <c r="V58" s="41" t="str">
        <f t="shared" si="20"/>
        <v/>
      </c>
      <c r="W58" s="41" t="str">
        <f t="shared" si="21"/>
        <v/>
      </c>
      <c r="X58" s="41" t="str">
        <f t="shared" si="22"/>
        <v/>
      </c>
      <c r="Y58" s="41" t="str">
        <f t="shared" si="23"/>
        <v/>
      </c>
      <c r="Z58" s="41" t="str">
        <f t="shared" si="24"/>
        <v/>
      </c>
      <c r="AA58" s="41" t="str">
        <f t="shared" si="25"/>
        <v/>
      </c>
      <c r="AB58" s="41" t="str">
        <f t="shared" si="26"/>
        <v/>
      </c>
      <c r="AC58" s="41" t="str">
        <f t="shared" si="27"/>
        <v/>
      </c>
      <c r="AD58" s="41" t="str">
        <f t="shared" si="28"/>
        <v/>
      </c>
      <c r="AE58" s="41" t="str">
        <f t="shared" si="29"/>
        <v/>
      </c>
      <c r="AF58" s="40"/>
    </row>
    <row r="59" spans="1:38" x14ac:dyDescent="0.25">
      <c r="A59" s="71"/>
      <c r="B59" s="71"/>
      <c r="C59" s="41" t="str">
        <f t="shared" si="12"/>
        <v/>
      </c>
      <c r="D59" s="71"/>
      <c r="E59" s="71"/>
      <c r="F59" s="71"/>
      <c r="G59" s="71"/>
      <c r="H59" s="71"/>
      <c r="I59" s="71"/>
      <c r="J59" s="71"/>
      <c r="K59" s="71"/>
      <c r="L59" s="71"/>
      <c r="M59" s="71"/>
      <c r="N59" s="41" t="str">
        <f t="shared" si="13"/>
        <v/>
      </c>
      <c r="O59" s="41" t="str">
        <f t="shared" si="13"/>
        <v/>
      </c>
      <c r="P59" s="41" t="str">
        <f t="shared" si="14"/>
        <v/>
      </c>
      <c r="Q59" s="41" t="str">
        <f t="shared" si="15"/>
        <v/>
      </c>
      <c r="R59" s="41" t="str">
        <f t="shared" si="18"/>
        <v/>
      </c>
      <c r="S59" s="41" t="str">
        <f t="shared" si="16"/>
        <v/>
      </c>
      <c r="T59" s="41" t="str">
        <f t="shared" si="17"/>
        <v/>
      </c>
      <c r="U59" s="41" t="str">
        <f t="shared" si="19"/>
        <v/>
      </c>
      <c r="V59" s="41" t="str">
        <f t="shared" si="20"/>
        <v/>
      </c>
      <c r="W59" s="41" t="str">
        <f t="shared" si="21"/>
        <v/>
      </c>
      <c r="X59" s="41" t="str">
        <f t="shared" si="22"/>
        <v/>
      </c>
      <c r="Y59" s="41" t="str">
        <f t="shared" si="23"/>
        <v/>
      </c>
      <c r="Z59" s="41" t="str">
        <f t="shared" si="24"/>
        <v/>
      </c>
      <c r="AA59" s="41" t="str">
        <f t="shared" si="25"/>
        <v/>
      </c>
      <c r="AB59" s="41" t="str">
        <f t="shared" si="26"/>
        <v/>
      </c>
      <c r="AC59" s="41" t="str">
        <f t="shared" si="27"/>
        <v/>
      </c>
      <c r="AD59" s="41" t="str">
        <f t="shared" si="28"/>
        <v/>
      </c>
      <c r="AE59" s="41" t="str">
        <f t="shared" si="29"/>
        <v/>
      </c>
      <c r="AF59" s="40"/>
    </row>
    <row r="60" spans="1:38" x14ac:dyDescent="0.25">
      <c r="A60" s="71"/>
      <c r="B60" s="71"/>
      <c r="C60" s="41" t="str">
        <f t="shared" si="12"/>
        <v/>
      </c>
      <c r="D60" s="71"/>
      <c r="E60" s="71"/>
      <c r="F60" s="71"/>
      <c r="G60" s="71"/>
      <c r="H60" s="71"/>
      <c r="I60" s="71"/>
      <c r="J60" s="71"/>
      <c r="K60" s="71"/>
      <c r="L60" s="71"/>
      <c r="M60" s="71"/>
      <c r="N60" s="41" t="str">
        <f t="shared" si="13"/>
        <v/>
      </c>
      <c r="O60" s="41" t="str">
        <f t="shared" si="13"/>
        <v/>
      </c>
      <c r="P60" s="41" t="str">
        <f t="shared" si="14"/>
        <v/>
      </c>
      <c r="Q60" s="41" t="str">
        <f t="shared" si="15"/>
        <v/>
      </c>
      <c r="R60" s="41" t="str">
        <f t="shared" si="18"/>
        <v/>
      </c>
      <c r="S60" s="41" t="str">
        <f t="shared" si="16"/>
        <v/>
      </c>
      <c r="T60" s="41" t="str">
        <f t="shared" si="17"/>
        <v/>
      </c>
      <c r="U60" s="41" t="str">
        <f t="shared" si="19"/>
        <v/>
      </c>
      <c r="V60" s="41" t="str">
        <f t="shared" si="20"/>
        <v/>
      </c>
      <c r="W60" s="41" t="str">
        <f t="shared" si="21"/>
        <v/>
      </c>
      <c r="X60" s="41" t="str">
        <f t="shared" si="22"/>
        <v/>
      </c>
      <c r="Y60" s="41" t="str">
        <f t="shared" si="23"/>
        <v/>
      </c>
      <c r="Z60" s="41" t="str">
        <f t="shared" si="24"/>
        <v/>
      </c>
      <c r="AA60" s="41" t="str">
        <f t="shared" si="25"/>
        <v/>
      </c>
      <c r="AB60" s="41" t="str">
        <f t="shared" si="26"/>
        <v/>
      </c>
      <c r="AC60" s="41" t="str">
        <f t="shared" si="27"/>
        <v/>
      </c>
      <c r="AD60" s="41" t="str">
        <f t="shared" si="28"/>
        <v/>
      </c>
      <c r="AE60" s="41" t="str">
        <f t="shared" si="29"/>
        <v/>
      </c>
      <c r="AF60" s="40"/>
    </row>
    <row r="61" spans="1:38" x14ac:dyDescent="0.25">
      <c r="A61" s="71"/>
      <c r="B61" s="71"/>
      <c r="C61" s="41" t="str">
        <f t="shared" si="12"/>
        <v/>
      </c>
      <c r="D61" s="71"/>
      <c r="E61" s="71"/>
      <c r="F61" s="71"/>
      <c r="G61" s="71"/>
      <c r="H61" s="71"/>
      <c r="I61" s="71"/>
      <c r="J61" s="71"/>
      <c r="K61" s="71"/>
      <c r="L61" s="71"/>
      <c r="M61" s="71"/>
      <c r="N61" s="41" t="str">
        <f t="shared" si="13"/>
        <v/>
      </c>
      <c r="O61" s="41" t="str">
        <f t="shared" si="13"/>
        <v/>
      </c>
      <c r="P61" s="41" t="str">
        <f t="shared" si="14"/>
        <v/>
      </c>
      <c r="Q61" s="41" t="str">
        <f t="shared" si="15"/>
        <v/>
      </c>
      <c r="R61" s="41" t="str">
        <f t="shared" si="18"/>
        <v/>
      </c>
      <c r="S61" s="41" t="str">
        <f t="shared" si="16"/>
        <v/>
      </c>
      <c r="T61" s="41" t="str">
        <f t="shared" si="17"/>
        <v/>
      </c>
      <c r="U61" s="41" t="str">
        <f t="shared" si="19"/>
        <v/>
      </c>
      <c r="V61" s="41" t="str">
        <f t="shared" si="20"/>
        <v/>
      </c>
      <c r="W61" s="41" t="str">
        <f t="shared" si="21"/>
        <v/>
      </c>
      <c r="X61" s="41" t="str">
        <f t="shared" si="22"/>
        <v/>
      </c>
      <c r="Y61" s="41" t="str">
        <f t="shared" si="23"/>
        <v/>
      </c>
      <c r="Z61" s="41" t="str">
        <f t="shared" si="24"/>
        <v/>
      </c>
      <c r="AA61" s="41" t="str">
        <f t="shared" si="25"/>
        <v/>
      </c>
      <c r="AB61" s="41" t="str">
        <f t="shared" si="26"/>
        <v/>
      </c>
      <c r="AC61" s="41" t="str">
        <f t="shared" si="27"/>
        <v/>
      </c>
      <c r="AD61" s="41" t="str">
        <f t="shared" si="28"/>
        <v/>
      </c>
      <c r="AE61" s="41" t="str">
        <f t="shared" si="29"/>
        <v/>
      </c>
      <c r="AF61" s="40"/>
    </row>
    <row r="62" spans="1:38" x14ac:dyDescent="0.25">
      <c r="A62" s="71"/>
      <c r="B62" s="71"/>
      <c r="C62" s="41" t="str">
        <f t="shared" si="12"/>
        <v/>
      </c>
      <c r="D62" s="71"/>
      <c r="E62" s="71"/>
      <c r="F62" s="71"/>
      <c r="G62" s="71"/>
      <c r="H62" s="71"/>
      <c r="I62" s="71"/>
      <c r="J62" s="71"/>
      <c r="K62" s="71"/>
      <c r="L62" s="71"/>
      <c r="M62" s="71"/>
      <c r="N62" s="41" t="str">
        <f t="shared" si="13"/>
        <v/>
      </c>
      <c r="O62" s="41" t="str">
        <f t="shared" si="13"/>
        <v/>
      </c>
      <c r="P62" s="41" t="str">
        <f t="shared" si="14"/>
        <v/>
      </c>
      <c r="Q62" s="41" t="str">
        <f t="shared" si="15"/>
        <v/>
      </c>
      <c r="R62" s="41" t="str">
        <f t="shared" si="18"/>
        <v/>
      </c>
      <c r="S62" s="41" t="str">
        <f t="shared" si="16"/>
        <v/>
      </c>
      <c r="T62" s="41" t="str">
        <f t="shared" si="17"/>
        <v/>
      </c>
      <c r="U62" s="41" t="str">
        <f t="shared" si="19"/>
        <v/>
      </c>
      <c r="V62" s="41" t="str">
        <f t="shared" si="20"/>
        <v/>
      </c>
      <c r="W62" s="41" t="str">
        <f t="shared" si="21"/>
        <v/>
      </c>
      <c r="X62" s="41" t="str">
        <f t="shared" si="22"/>
        <v/>
      </c>
      <c r="Y62" s="41" t="str">
        <f t="shared" si="23"/>
        <v/>
      </c>
      <c r="Z62" s="41" t="str">
        <f t="shared" si="24"/>
        <v/>
      </c>
      <c r="AA62" s="41" t="str">
        <f t="shared" si="25"/>
        <v/>
      </c>
      <c r="AB62" s="41" t="str">
        <f t="shared" si="26"/>
        <v/>
      </c>
      <c r="AC62" s="41" t="str">
        <f t="shared" si="27"/>
        <v/>
      </c>
      <c r="AD62" s="41" t="str">
        <f t="shared" si="28"/>
        <v/>
      </c>
      <c r="AE62" s="41" t="str">
        <f t="shared" si="29"/>
        <v/>
      </c>
      <c r="AF62" s="40"/>
    </row>
    <row r="63" spans="1:38" x14ac:dyDescent="0.25">
      <c r="A63" s="71"/>
      <c r="B63" s="71"/>
      <c r="C63" s="41" t="str">
        <f t="shared" si="12"/>
        <v/>
      </c>
      <c r="D63" s="71"/>
      <c r="E63" s="71"/>
      <c r="F63" s="71"/>
      <c r="G63" s="71"/>
      <c r="H63" s="71"/>
      <c r="I63" s="71"/>
      <c r="J63" s="71"/>
      <c r="K63" s="71"/>
      <c r="L63" s="71"/>
      <c r="M63" s="71"/>
      <c r="N63" s="41" t="str">
        <f t="shared" si="13"/>
        <v/>
      </c>
      <c r="O63" s="41" t="str">
        <f t="shared" si="13"/>
        <v/>
      </c>
      <c r="P63" s="41" t="str">
        <f t="shared" si="14"/>
        <v/>
      </c>
      <c r="Q63" s="41" t="str">
        <f t="shared" si="15"/>
        <v/>
      </c>
      <c r="R63" s="41" t="str">
        <f t="shared" si="18"/>
        <v/>
      </c>
      <c r="S63" s="41" t="str">
        <f t="shared" si="16"/>
        <v/>
      </c>
      <c r="T63" s="41" t="str">
        <f t="shared" si="17"/>
        <v/>
      </c>
      <c r="U63" s="41" t="str">
        <f t="shared" si="19"/>
        <v/>
      </c>
      <c r="V63" s="41" t="str">
        <f t="shared" si="20"/>
        <v/>
      </c>
      <c r="W63" s="41" t="str">
        <f t="shared" si="21"/>
        <v/>
      </c>
      <c r="X63" s="41" t="str">
        <f t="shared" si="22"/>
        <v/>
      </c>
      <c r="Y63" s="41" t="str">
        <f t="shared" si="23"/>
        <v/>
      </c>
      <c r="Z63" s="41" t="str">
        <f t="shared" si="24"/>
        <v/>
      </c>
      <c r="AA63" s="41" t="str">
        <f t="shared" si="25"/>
        <v/>
      </c>
      <c r="AB63" s="41" t="str">
        <f t="shared" si="26"/>
        <v/>
      </c>
      <c r="AC63" s="41" t="str">
        <f t="shared" si="27"/>
        <v/>
      </c>
      <c r="AD63" s="41" t="str">
        <f t="shared" si="28"/>
        <v/>
      </c>
      <c r="AE63" s="41" t="str">
        <f t="shared" si="29"/>
        <v/>
      </c>
      <c r="AF63" s="40"/>
    </row>
    <row r="64" spans="1:38" x14ac:dyDescent="0.25">
      <c r="A64" s="71"/>
      <c r="B64" s="71"/>
      <c r="C64" s="41" t="str">
        <f t="shared" si="12"/>
        <v/>
      </c>
      <c r="D64" s="71"/>
      <c r="E64" s="71"/>
      <c r="F64" s="71"/>
      <c r="G64" s="71"/>
      <c r="H64" s="71"/>
      <c r="I64" s="71"/>
      <c r="J64" s="71"/>
      <c r="K64" s="71"/>
      <c r="L64" s="71"/>
      <c r="M64" s="71"/>
      <c r="N64" s="41" t="str">
        <f t="shared" si="13"/>
        <v/>
      </c>
      <c r="O64" s="41" t="str">
        <f t="shared" si="13"/>
        <v/>
      </c>
      <c r="P64" s="41" t="str">
        <f t="shared" si="14"/>
        <v/>
      </c>
      <c r="Q64" s="41" t="str">
        <f t="shared" si="15"/>
        <v/>
      </c>
      <c r="R64" s="41" t="str">
        <f t="shared" si="18"/>
        <v/>
      </c>
      <c r="S64" s="41" t="str">
        <f t="shared" si="16"/>
        <v/>
      </c>
      <c r="T64" s="41" t="str">
        <f t="shared" si="17"/>
        <v/>
      </c>
      <c r="U64" s="41" t="str">
        <f t="shared" si="19"/>
        <v/>
      </c>
      <c r="V64" s="41" t="str">
        <f t="shared" si="20"/>
        <v/>
      </c>
      <c r="W64" s="41" t="str">
        <f t="shared" si="21"/>
        <v/>
      </c>
      <c r="X64" s="41" t="str">
        <f t="shared" si="22"/>
        <v/>
      </c>
      <c r="Y64" s="41" t="str">
        <f t="shared" si="23"/>
        <v/>
      </c>
      <c r="Z64" s="41" t="str">
        <f t="shared" si="24"/>
        <v/>
      </c>
      <c r="AA64" s="41" t="str">
        <f t="shared" si="25"/>
        <v/>
      </c>
      <c r="AB64" s="41" t="str">
        <f t="shared" si="26"/>
        <v/>
      </c>
      <c r="AC64" s="41" t="str">
        <f t="shared" si="27"/>
        <v/>
      </c>
      <c r="AD64" s="41" t="str">
        <f t="shared" si="28"/>
        <v/>
      </c>
      <c r="AE64" s="41" t="str">
        <f t="shared" si="29"/>
        <v/>
      </c>
      <c r="AF64" s="40"/>
    </row>
    <row r="65" spans="1:32" x14ac:dyDescent="0.25">
      <c r="A65" s="71"/>
      <c r="B65" s="71"/>
      <c r="C65" s="41" t="str">
        <f t="shared" si="12"/>
        <v/>
      </c>
      <c r="D65" s="71"/>
      <c r="E65" s="71"/>
      <c r="F65" s="71"/>
      <c r="G65" s="71"/>
      <c r="H65" s="71"/>
      <c r="I65" s="71"/>
      <c r="J65" s="71"/>
      <c r="K65" s="71"/>
      <c r="L65" s="71"/>
      <c r="M65" s="71"/>
      <c r="N65" s="41" t="str">
        <f t="shared" si="13"/>
        <v/>
      </c>
      <c r="O65" s="41" t="str">
        <f t="shared" si="13"/>
        <v/>
      </c>
      <c r="P65" s="41" t="str">
        <f t="shared" si="14"/>
        <v/>
      </c>
      <c r="Q65" s="41" t="str">
        <f t="shared" si="15"/>
        <v/>
      </c>
      <c r="R65" s="41" t="str">
        <f t="shared" si="18"/>
        <v/>
      </c>
      <c r="S65" s="41" t="str">
        <f t="shared" si="16"/>
        <v/>
      </c>
      <c r="T65" s="41" t="str">
        <f t="shared" si="17"/>
        <v/>
      </c>
      <c r="U65" s="41" t="str">
        <f t="shared" si="19"/>
        <v/>
      </c>
      <c r="V65" s="41" t="str">
        <f t="shared" si="20"/>
        <v/>
      </c>
      <c r="W65" s="41" t="str">
        <f t="shared" si="21"/>
        <v/>
      </c>
      <c r="X65" s="41" t="str">
        <f t="shared" si="22"/>
        <v/>
      </c>
      <c r="Y65" s="41" t="str">
        <f t="shared" si="23"/>
        <v/>
      </c>
      <c r="Z65" s="41" t="str">
        <f t="shared" si="24"/>
        <v/>
      </c>
      <c r="AA65" s="41" t="str">
        <f t="shared" si="25"/>
        <v/>
      </c>
      <c r="AB65" s="41" t="str">
        <f t="shared" si="26"/>
        <v/>
      </c>
      <c r="AC65" s="41" t="str">
        <f t="shared" si="27"/>
        <v/>
      </c>
      <c r="AD65" s="41" t="str">
        <f t="shared" si="28"/>
        <v/>
      </c>
      <c r="AE65" s="41" t="str">
        <f t="shared" si="29"/>
        <v/>
      </c>
      <c r="AF65" s="40"/>
    </row>
    <row r="66" spans="1:32" x14ac:dyDescent="0.25">
      <c r="A66" s="71"/>
      <c r="B66" s="71"/>
      <c r="C66" s="41" t="str">
        <f t="shared" si="12"/>
        <v/>
      </c>
      <c r="D66" s="71"/>
      <c r="E66" s="71"/>
      <c r="F66" s="71"/>
      <c r="G66" s="71"/>
      <c r="H66" s="71"/>
      <c r="I66" s="71"/>
      <c r="J66" s="71"/>
      <c r="K66" s="71"/>
      <c r="L66" s="71"/>
      <c r="M66" s="71"/>
      <c r="N66" s="41" t="str">
        <f t="shared" si="13"/>
        <v/>
      </c>
      <c r="O66" s="41" t="str">
        <f t="shared" si="13"/>
        <v/>
      </c>
      <c r="P66" s="41" t="str">
        <f t="shared" si="14"/>
        <v/>
      </c>
      <c r="Q66" s="41" t="str">
        <f t="shared" si="15"/>
        <v/>
      </c>
      <c r="R66" s="41" t="str">
        <f t="shared" ref="R66:R100" si="30">IF(ISBLANK(D66),"",(IF(F66="Udrettet",VLOOKUP((C66*D66),$AJ$4:$AK$9,2,TRUE),VLOOKUP((C66*D66),$AJ$11:$AK$16,2,TRUE))))</f>
        <v/>
      </c>
      <c r="S66" s="41" t="str">
        <f t="shared" si="16"/>
        <v/>
      </c>
      <c r="T66" s="41" t="str">
        <f t="shared" si="17"/>
        <v/>
      </c>
      <c r="U66" s="41" t="str">
        <f t="shared" ref="U66:U100" si="31">IF(ISBLANK(B66),"",((IF($B66="Hedeslette",VLOOKUP(($C66*$D66),$AJ$37:$AK$39,2,TRUE),VLOOKUP(($C66*$D66),$AJ$40:$AK$42,2,TRUE)))))</f>
        <v/>
      </c>
      <c r="V66" s="41" t="str">
        <f t="shared" ref="V66:V100" si="32">IF(ISBLANK(H66),"",((S66*$U66*H66)+(S66*(1-H66))))</f>
        <v/>
      </c>
      <c r="W66" s="41" t="str">
        <f t="shared" ref="W66:W100" si="33">IF(ISBLANK(I66),"",((T66*$U66*I66)+(T66*(1-I66))))</f>
        <v/>
      </c>
      <c r="X66" s="41" t="str">
        <f t="shared" ref="X66:X100" si="34">IF(ISBLANK(J66),"",((V66/1000)*J66*1))</f>
        <v/>
      </c>
      <c r="Y66" s="41" t="str">
        <f t="shared" ref="Y66:Y100" si="35">IF(ISBLANK(K66),"",((W66/1000)*K66*1))</f>
        <v/>
      </c>
      <c r="Z66" s="41" t="str">
        <f t="shared" ref="Z66:Z100" si="36">IF(ISBLANK(E66),"",(VLOOKUP(E66,$AH$47:$AI$55,2,TRUE)))</f>
        <v/>
      </c>
      <c r="AA66" s="41" t="str">
        <f t="shared" ref="AA66:AA100" si="37">IF(ISBLANK(E66),"",(X66*$Z66))</f>
        <v/>
      </c>
      <c r="AB66" s="41" t="str">
        <f t="shared" ref="AB66:AB100" si="38">IF(ISBLANK(F66),"",(Y66*$Z66))</f>
        <v/>
      </c>
      <c r="AC66" s="41" t="str">
        <f t="shared" ref="AC66:AC100" si="39">IF(ISBLANK(E66),"",(AA66*$G66))</f>
        <v/>
      </c>
      <c r="AD66" s="41" t="str">
        <f t="shared" ref="AD66:AD100" si="40">IF(ISBLANK(F66),"",(AB66*$G66))</f>
        <v/>
      </c>
      <c r="AE66" s="41" t="str">
        <f t="shared" ref="AE66:AE97" si="41">IF(ISBLANK(F66),"",(AC66+AD66))</f>
        <v/>
      </c>
      <c r="AF66" s="40"/>
    </row>
    <row r="67" spans="1:32" x14ac:dyDescent="0.25">
      <c r="A67" s="71"/>
      <c r="B67" s="71"/>
      <c r="C67" s="41" t="str">
        <f t="shared" ref="C67:C100" si="42">IF(ISBLANK(B67),"",(IF(B67="moræne",10,1)))</f>
        <v/>
      </c>
      <c r="D67" s="71"/>
      <c r="E67" s="71"/>
      <c r="F67" s="71"/>
      <c r="G67" s="71"/>
      <c r="H67" s="71"/>
      <c r="I67" s="71"/>
      <c r="J67" s="71"/>
      <c r="K67" s="71"/>
      <c r="L67" s="71"/>
      <c r="M67" s="71"/>
      <c r="N67" s="41" t="str">
        <f t="shared" ref="N67:O100" si="43">IF(ISBLANK(J67),"",(J67/L67))</f>
        <v/>
      </c>
      <c r="O67" s="41" t="str">
        <f t="shared" si="43"/>
        <v/>
      </c>
      <c r="P67" s="41" t="str">
        <f t="shared" ref="P67:P100" si="44">IF(ISBLANK(B67),"",IF(N67&gt;1,1,IF(N67&lt;0.25,0.25,N67)))</f>
        <v/>
      </c>
      <c r="Q67" s="41" t="str">
        <f t="shared" ref="Q67:Q100" si="45">IF(ISBLANK(B67),"",IF(O67&gt;1,1,IF(O67&lt;0.25,0.25,O67)))</f>
        <v/>
      </c>
      <c r="R67" s="41" t="str">
        <f t="shared" si="30"/>
        <v/>
      </c>
      <c r="S67" s="41" t="str">
        <f t="shared" ref="S67:S100" si="46">IF(ISBLANK($B67),"",(IF($B67="Moræne",(0.2688*P67+0.6937)*$R67,((0.2322*P67+0.6271)*$R67))))</f>
        <v/>
      </c>
      <c r="T67" s="41" t="str">
        <f t="shared" ref="T67:T100" si="47">IF(ISBLANK($B67),"",(IF($B67="Moræne",(0.2688*Q67+0.6937)*$R67,((0.2322*Q67+0.6271)*$R67))))</f>
        <v/>
      </c>
      <c r="U67" s="41" t="str">
        <f t="shared" si="31"/>
        <v/>
      </c>
      <c r="V67" s="41" t="str">
        <f t="shared" si="32"/>
        <v/>
      </c>
      <c r="W67" s="41" t="str">
        <f t="shared" si="33"/>
        <v/>
      </c>
      <c r="X67" s="41" t="str">
        <f t="shared" si="34"/>
        <v/>
      </c>
      <c r="Y67" s="41" t="str">
        <f t="shared" si="35"/>
        <v/>
      </c>
      <c r="Z67" s="41" t="str">
        <f t="shared" si="36"/>
        <v/>
      </c>
      <c r="AA67" s="41" t="str">
        <f t="shared" si="37"/>
        <v/>
      </c>
      <c r="AB67" s="41" t="str">
        <f t="shared" si="38"/>
        <v/>
      </c>
      <c r="AC67" s="41" t="str">
        <f t="shared" si="39"/>
        <v/>
      </c>
      <c r="AD67" s="41" t="str">
        <f t="shared" si="40"/>
        <v/>
      </c>
      <c r="AE67" s="41" t="str">
        <f t="shared" si="41"/>
        <v/>
      </c>
      <c r="AF67" s="40"/>
    </row>
    <row r="68" spans="1:32" x14ac:dyDescent="0.25">
      <c r="A68" s="71"/>
      <c r="B68" s="71"/>
      <c r="C68" s="41" t="str">
        <f t="shared" si="42"/>
        <v/>
      </c>
      <c r="D68" s="71"/>
      <c r="E68" s="71"/>
      <c r="F68" s="71"/>
      <c r="G68" s="71"/>
      <c r="H68" s="71"/>
      <c r="I68" s="71"/>
      <c r="J68" s="71"/>
      <c r="K68" s="71"/>
      <c r="L68" s="71"/>
      <c r="M68" s="71"/>
      <c r="N68" s="41" t="str">
        <f t="shared" si="43"/>
        <v/>
      </c>
      <c r="O68" s="41" t="str">
        <f t="shared" si="43"/>
        <v/>
      </c>
      <c r="P68" s="41" t="str">
        <f t="shared" si="44"/>
        <v/>
      </c>
      <c r="Q68" s="41" t="str">
        <f t="shared" si="45"/>
        <v/>
      </c>
      <c r="R68" s="41" t="str">
        <f t="shared" si="30"/>
        <v/>
      </c>
      <c r="S68" s="41" t="str">
        <f t="shared" si="46"/>
        <v/>
      </c>
      <c r="T68" s="41" t="str">
        <f t="shared" si="47"/>
        <v/>
      </c>
      <c r="U68" s="41" t="str">
        <f t="shared" si="31"/>
        <v/>
      </c>
      <c r="V68" s="41" t="str">
        <f t="shared" si="32"/>
        <v/>
      </c>
      <c r="W68" s="41" t="str">
        <f t="shared" si="33"/>
        <v/>
      </c>
      <c r="X68" s="41" t="str">
        <f t="shared" si="34"/>
        <v/>
      </c>
      <c r="Y68" s="41" t="str">
        <f t="shared" si="35"/>
        <v/>
      </c>
      <c r="Z68" s="41" t="str">
        <f t="shared" si="36"/>
        <v/>
      </c>
      <c r="AA68" s="41" t="str">
        <f t="shared" si="37"/>
        <v/>
      </c>
      <c r="AB68" s="41" t="str">
        <f t="shared" si="38"/>
        <v/>
      </c>
      <c r="AC68" s="41" t="str">
        <f t="shared" si="39"/>
        <v/>
      </c>
      <c r="AD68" s="41" t="str">
        <f t="shared" si="40"/>
        <v/>
      </c>
      <c r="AE68" s="41" t="str">
        <f t="shared" si="41"/>
        <v/>
      </c>
      <c r="AF68" s="40"/>
    </row>
    <row r="69" spans="1:32" x14ac:dyDescent="0.25">
      <c r="A69" s="71"/>
      <c r="B69" s="71"/>
      <c r="C69" s="41" t="str">
        <f t="shared" si="42"/>
        <v/>
      </c>
      <c r="D69" s="71"/>
      <c r="E69" s="71"/>
      <c r="F69" s="71"/>
      <c r="G69" s="71"/>
      <c r="H69" s="71"/>
      <c r="I69" s="71"/>
      <c r="J69" s="71"/>
      <c r="K69" s="71"/>
      <c r="L69" s="71"/>
      <c r="M69" s="71"/>
      <c r="N69" s="41" t="str">
        <f t="shared" si="43"/>
        <v/>
      </c>
      <c r="O69" s="41" t="str">
        <f t="shared" si="43"/>
        <v/>
      </c>
      <c r="P69" s="41" t="str">
        <f t="shared" si="44"/>
        <v/>
      </c>
      <c r="Q69" s="41" t="str">
        <f t="shared" si="45"/>
        <v/>
      </c>
      <c r="R69" s="41" t="str">
        <f t="shared" si="30"/>
        <v/>
      </c>
      <c r="S69" s="41" t="str">
        <f t="shared" si="46"/>
        <v/>
      </c>
      <c r="T69" s="41" t="str">
        <f t="shared" si="47"/>
        <v/>
      </c>
      <c r="U69" s="41" t="str">
        <f t="shared" si="31"/>
        <v/>
      </c>
      <c r="V69" s="41" t="str">
        <f t="shared" si="32"/>
        <v/>
      </c>
      <c r="W69" s="41" t="str">
        <f t="shared" si="33"/>
        <v/>
      </c>
      <c r="X69" s="41" t="str">
        <f t="shared" si="34"/>
        <v/>
      </c>
      <c r="Y69" s="41" t="str">
        <f t="shared" si="35"/>
        <v/>
      </c>
      <c r="Z69" s="41" t="str">
        <f t="shared" si="36"/>
        <v/>
      </c>
      <c r="AA69" s="41" t="str">
        <f t="shared" si="37"/>
        <v/>
      </c>
      <c r="AB69" s="41" t="str">
        <f t="shared" si="38"/>
        <v/>
      </c>
      <c r="AC69" s="41" t="str">
        <f t="shared" si="39"/>
        <v/>
      </c>
      <c r="AD69" s="41" t="str">
        <f t="shared" si="40"/>
        <v/>
      </c>
      <c r="AE69" s="41" t="str">
        <f t="shared" si="41"/>
        <v/>
      </c>
      <c r="AF69" s="40"/>
    </row>
    <row r="70" spans="1:32" x14ac:dyDescent="0.25">
      <c r="A70" s="71"/>
      <c r="B70" s="71"/>
      <c r="C70" s="41" t="str">
        <f t="shared" si="42"/>
        <v/>
      </c>
      <c r="D70" s="71"/>
      <c r="E70" s="71"/>
      <c r="F70" s="71"/>
      <c r="G70" s="71"/>
      <c r="H70" s="71"/>
      <c r="I70" s="71"/>
      <c r="J70" s="71"/>
      <c r="K70" s="71"/>
      <c r="L70" s="71"/>
      <c r="M70" s="71"/>
      <c r="N70" s="41" t="str">
        <f t="shared" si="43"/>
        <v/>
      </c>
      <c r="O70" s="41" t="str">
        <f t="shared" si="43"/>
        <v/>
      </c>
      <c r="P70" s="41" t="str">
        <f t="shared" si="44"/>
        <v/>
      </c>
      <c r="Q70" s="41" t="str">
        <f t="shared" si="45"/>
        <v/>
      </c>
      <c r="R70" s="41" t="str">
        <f t="shared" si="30"/>
        <v/>
      </c>
      <c r="S70" s="41" t="str">
        <f t="shared" si="46"/>
        <v/>
      </c>
      <c r="T70" s="41" t="str">
        <f t="shared" si="47"/>
        <v/>
      </c>
      <c r="U70" s="41" t="str">
        <f t="shared" si="31"/>
        <v/>
      </c>
      <c r="V70" s="41" t="str">
        <f t="shared" si="32"/>
        <v/>
      </c>
      <c r="W70" s="41" t="str">
        <f t="shared" si="33"/>
        <v/>
      </c>
      <c r="X70" s="41" t="str">
        <f t="shared" si="34"/>
        <v/>
      </c>
      <c r="Y70" s="41" t="str">
        <f t="shared" si="35"/>
        <v/>
      </c>
      <c r="Z70" s="41" t="str">
        <f t="shared" si="36"/>
        <v/>
      </c>
      <c r="AA70" s="41" t="str">
        <f t="shared" si="37"/>
        <v/>
      </c>
      <c r="AB70" s="41" t="str">
        <f t="shared" si="38"/>
        <v/>
      </c>
      <c r="AC70" s="41" t="str">
        <f t="shared" si="39"/>
        <v/>
      </c>
      <c r="AD70" s="41" t="str">
        <f t="shared" si="40"/>
        <v/>
      </c>
      <c r="AE70" s="41" t="str">
        <f t="shared" si="41"/>
        <v/>
      </c>
      <c r="AF70" s="40"/>
    </row>
    <row r="71" spans="1:32" x14ac:dyDescent="0.25">
      <c r="A71" s="71"/>
      <c r="B71" s="71"/>
      <c r="C71" s="41" t="str">
        <f t="shared" si="42"/>
        <v/>
      </c>
      <c r="D71" s="71"/>
      <c r="E71" s="71"/>
      <c r="F71" s="71"/>
      <c r="G71" s="71"/>
      <c r="H71" s="71"/>
      <c r="I71" s="71"/>
      <c r="J71" s="71"/>
      <c r="K71" s="71"/>
      <c r="L71" s="71"/>
      <c r="M71" s="71"/>
      <c r="N71" s="41" t="str">
        <f t="shared" si="43"/>
        <v/>
      </c>
      <c r="O71" s="41" t="str">
        <f t="shared" si="43"/>
        <v/>
      </c>
      <c r="P71" s="41" t="str">
        <f t="shared" si="44"/>
        <v/>
      </c>
      <c r="Q71" s="41" t="str">
        <f t="shared" si="45"/>
        <v/>
      </c>
      <c r="R71" s="41" t="str">
        <f t="shared" si="30"/>
        <v/>
      </c>
      <c r="S71" s="41" t="str">
        <f t="shared" si="46"/>
        <v/>
      </c>
      <c r="T71" s="41" t="str">
        <f t="shared" si="47"/>
        <v/>
      </c>
      <c r="U71" s="41" t="str">
        <f t="shared" si="31"/>
        <v/>
      </c>
      <c r="V71" s="41" t="str">
        <f t="shared" si="32"/>
        <v/>
      </c>
      <c r="W71" s="41" t="str">
        <f t="shared" si="33"/>
        <v/>
      </c>
      <c r="X71" s="41" t="str">
        <f t="shared" si="34"/>
        <v/>
      </c>
      <c r="Y71" s="41" t="str">
        <f t="shared" si="35"/>
        <v/>
      </c>
      <c r="Z71" s="41" t="str">
        <f t="shared" si="36"/>
        <v/>
      </c>
      <c r="AA71" s="41" t="str">
        <f t="shared" si="37"/>
        <v/>
      </c>
      <c r="AB71" s="41" t="str">
        <f t="shared" si="38"/>
        <v/>
      </c>
      <c r="AC71" s="41" t="str">
        <f t="shared" si="39"/>
        <v/>
      </c>
      <c r="AD71" s="41" t="str">
        <f t="shared" si="40"/>
        <v/>
      </c>
      <c r="AE71" s="41" t="str">
        <f t="shared" si="41"/>
        <v/>
      </c>
      <c r="AF71" s="40"/>
    </row>
    <row r="72" spans="1:32" x14ac:dyDescent="0.25">
      <c r="A72" s="71"/>
      <c r="B72" s="71"/>
      <c r="C72" s="41" t="str">
        <f t="shared" si="42"/>
        <v/>
      </c>
      <c r="D72" s="71"/>
      <c r="E72" s="71"/>
      <c r="F72" s="71"/>
      <c r="G72" s="71"/>
      <c r="H72" s="71"/>
      <c r="I72" s="71"/>
      <c r="J72" s="71"/>
      <c r="K72" s="71"/>
      <c r="L72" s="71"/>
      <c r="M72" s="71"/>
      <c r="N72" s="41" t="str">
        <f t="shared" si="43"/>
        <v/>
      </c>
      <c r="O72" s="41" t="str">
        <f t="shared" si="43"/>
        <v/>
      </c>
      <c r="P72" s="41" t="str">
        <f t="shared" si="44"/>
        <v/>
      </c>
      <c r="Q72" s="41" t="str">
        <f t="shared" si="45"/>
        <v/>
      </c>
      <c r="R72" s="41" t="str">
        <f t="shared" si="30"/>
        <v/>
      </c>
      <c r="S72" s="41" t="str">
        <f t="shared" si="46"/>
        <v/>
      </c>
      <c r="T72" s="41" t="str">
        <f t="shared" si="47"/>
        <v/>
      </c>
      <c r="U72" s="41" t="str">
        <f t="shared" si="31"/>
        <v/>
      </c>
      <c r="V72" s="41" t="str">
        <f t="shared" si="32"/>
        <v/>
      </c>
      <c r="W72" s="41" t="str">
        <f t="shared" si="33"/>
        <v/>
      </c>
      <c r="X72" s="41" t="str">
        <f t="shared" si="34"/>
        <v/>
      </c>
      <c r="Y72" s="41" t="str">
        <f t="shared" si="35"/>
        <v/>
      </c>
      <c r="Z72" s="41" t="str">
        <f t="shared" si="36"/>
        <v/>
      </c>
      <c r="AA72" s="41" t="str">
        <f t="shared" si="37"/>
        <v/>
      </c>
      <c r="AB72" s="41" t="str">
        <f t="shared" si="38"/>
        <v/>
      </c>
      <c r="AC72" s="41" t="str">
        <f t="shared" si="39"/>
        <v/>
      </c>
      <c r="AD72" s="41" t="str">
        <f t="shared" si="40"/>
        <v/>
      </c>
      <c r="AE72" s="41" t="str">
        <f t="shared" si="41"/>
        <v/>
      </c>
      <c r="AF72" s="40"/>
    </row>
    <row r="73" spans="1:32" x14ac:dyDescent="0.25">
      <c r="A73" s="71"/>
      <c r="B73" s="71"/>
      <c r="C73" s="41" t="str">
        <f t="shared" si="42"/>
        <v/>
      </c>
      <c r="D73" s="71"/>
      <c r="E73" s="71"/>
      <c r="F73" s="71"/>
      <c r="G73" s="71"/>
      <c r="H73" s="71"/>
      <c r="I73" s="71"/>
      <c r="J73" s="71"/>
      <c r="K73" s="71"/>
      <c r="L73" s="71"/>
      <c r="M73" s="71"/>
      <c r="N73" s="41" t="str">
        <f t="shared" si="43"/>
        <v/>
      </c>
      <c r="O73" s="41" t="str">
        <f t="shared" si="43"/>
        <v/>
      </c>
      <c r="P73" s="41" t="str">
        <f t="shared" si="44"/>
        <v/>
      </c>
      <c r="Q73" s="41" t="str">
        <f t="shared" si="45"/>
        <v/>
      </c>
      <c r="R73" s="41" t="str">
        <f t="shared" si="30"/>
        <v/>
      </c>
      <c r="S73" s="41" t="str">
        <f t="shared" si="46"/>
        <v/>
      </c>
      <c r="T73" s="41" t="str">
        <f t="shared" si="47"/>
        <v/>
      </c>
      <c r="U73" s="41" t="str">
        <f t="shared" si="31"/>
        <v/>
      </c>
      <c r="V73" s="41" t="str">
        <f t="shared" si="32"/>
        <v/>
      </c>
      <c r="W73" s="41" t="str">
        <f t="shared" si="33"/>
        <v/>
      </c>
      <c r="X73" s="41" t="str">
        <f t="shared" si="34"/>
        <v/>
      </c>
      <c r="Y73" s="41" t="str">
        <f t="shared" si="35"/>
        <v/>
      </c>
      <c r="Z73" s="41" t="str">
        <f t="shared" si="36"/>
        <v/>
      </c>
      <c r="AA73" s="41" t="str">
        <f t="shared" si="37"/>
        <v/>
      </c>
      <c r="AB73" s="41" t="str">
        <f t="shared" si="38"/>
        <v/>
      </c>
      <c r="AC73" s="41" t="str">
        <f t="shared" si="39"/>
        <v/>
      </c>
      <c r="AD73" s="41" t="str">
        <f t="shared" si="40"/>
        <v/>
      </c>
      <c r="AE73" s="41" t="str">
        <f t="shared" si="41"/>
        <v/>
      </c>
      <c r="AF73" s="40"/>
    </row>
    <row r="74" spans="1:32" x14ac:dyDescent="0.25">
      <c r="A74" s="71"/>
      <c r="B74" s="71"/>
      <c r="C74" s="41" t="str">
        <f t="shared" si="42"/>
        <v/>
      </c>
      <c r="D74" s="71"/>
      <c r="E74" s="71"/>
      <c r="F74" s="71"/>
      <c r="G74" s="71"/>
      <c r="H74" s="71"/>
      <c r="I74" s="71"/>
      <c r="J74" s="71"/>
      <c r="K74" s="71"/>
      <c r="L74" s="71"/>
      <c r="M74" s="71"/>
      <c r="N74" s="41" t="str">
        <f t="shared" si="43"/>
        <v/>
      </c>
      <c r="O74" s="41" t="str">
        <f t="shared" si="43"/>
        <v/>
      </c>
      <c r="P74" s="41" t="str">
        <f t="shared" si="44"/>
        <v/>
      </c>
      <c r="Q74" s="41" t="str">
        <f t="shared" si="45"/>
        <v/>
      </c>
      <c r="R74" s="41" t="str">
        <f t="shared" si="30"/>
        <v/>
      </c>
      <c r="S74" s="41" t="str">
        <f t="shared" si="46"/>
        <v/>
      </c>
      <c r="T74" s="41" t="str">
        <f t="shared" si="47"/>
        <v/>
      </c>
      <c r="U74" s="41" t="str">
        <f t="shared" si="31"/>
        <v/>
      </c>
      <c r="V74" s="41" t="str">
        <f t="shared" si="32"/>
        <v/>
      </c>
      <c r="W74" s="41" t="str">
        <f t="shared" si="33"/>
        <v/>
      </c>
      <c r="X74" s="41" t="str">
        <f t="shared" si="34"/>
        <v/>
      </c>
      <c r="Y74" s="41" t="str">
        <f t="shared" si="35"/>
        <v/>
      </c>
      <c r="Z74" s="41" t="str">
        <f t="shared" si="36"/>
        <v/>
      </c>
      <c r="AA74" s="41" t="str">
        <f t="shared" si="37"/>
        <v/>
      </c>
      <c r="AB74" s="41" t="str">
        <f t="shared" si="38"/>
        <v/>
      </c>
      <c r="AC74" s="41" t="str">
        <f t="shared" si="39"/>
        <v/>
      </c>
      <c r="AD74" s="41" t="str">
        <f t="shared" si="40"/>
        <v/>
      </c>
      <c r="AE74" s="41" t="str">
        <f t="shared" si="41"/>
        <v/>
      </c>
      <c r="AF74" s="40"/>
    </row>
    <row r="75" spans="1:32" x14ac:dyDescent="0.25">
      <c r="A75" s="71"/>
      <c r="B75" s="71"/>
      <c r="C75" s="41" t="str">
        <f t="shared" si="42"/>
        <v/>
      </c>
      <c r="D75" s="71"/>
      <c r="E75" s="71"/>
      <c r="F75" s="71"/>
      <c r="G75" s="71"/>
      <c r="H75" s="71"/>
      <c r="I75" s="71"/>
      <c r="J75" s="71"/>
      <c r="K75" s="71"/>
      <c r="L75" s="71"/>
      <c r="M75" s="71"/>
      <c r="N75" s="41" t="str">
        <f t="shared" si="43"/>
        <v/>
      </c>
      <c r="O75" s="41" t="str">
        <f t="shared" si="43"/>
        <v/>
      </c>
      <c r="P75" s="41" t="str">
        <f t="shared" si="44"/>
        <v/>
      </c>
      <c r="Q75" s="41" t="str">
        <f t="shared" si="45"/>
        <v/>
      </c>
      <c r="R75" s="41" t="str">
        <f t="shared" si="30"/>
        <v/>
      </c>
      <c r="S75" s="41" t="str">
        <f t="shared" si="46"/>
        <v/>
      </c>
      <c r="T75" s="41" t="str">
        <f t="shared" si="47"/>
        <v/>
      </c>
      <c r="U75" s="41" t="str">
        <f t="shared" si="31"/>
        <v/>
      </c>
      <c r="V75" s="41" t="str">
        <f t="shared" si="32"/>
        <v/>
      </c>
      <c r="W75" s="41" t="str">
        <f t="shared" si="33"/>
        <v/>
      </c>
      <c r="X75" s="41" t="str">
        <f t="shared" si="34"/>
        <v/>
      </c>
      <c r="Y75" s="41" t="str">
        <f t="shared" si="35"/>
        <v/>
      </c>
      <c r="Z75" s="41" t="str">
        <f t="shared" si="36"/>
        <v/>
      </c>
      <c r="AA75" s="41" t="str">
        <f t="shared" si="37"/>
        <v/>
      </c>
      <c r="AB75" s="41" t="str">
        <f t="shared" si="38"/>
        <v/>
      </c>
      <c r="AC75" s="41" t="str">
        <f t="shared" si="39"/>
        <v/>
      </c>
      <c r="AD75" s="41" t="str">
        <f t="shared" si="40"/>
        <v/>
      </c>
      <c r="AE75" s="41" t="str">
        <f t="shared" si="41"/>
        <v/>
      </c>
      <c r="AF75" s="40"/>
    </row>
    <row r="76" spans="1:32" x14ac:dyDescent="0.25">
      <c r="A76" s="71"/>
      <c r="B76" s="71"/>
      <c r="C76" s="41" t="str">
        <f t="shared" si="42"/>
        <v/>
      </c>
      <c r="D76" s="71"/>
      <c r="E76" s="71"/>
      <c r="F76" s="71"/>
      <c r="G76" s="71"/>
      <c r="H76" s="71"/>
      <c r="I76" s="71"/>
      <c r="J76" s="71"/>
      <c r="K76" s="71"/>
      <c r="L76" s="71"/>
      <c r="M76" s="71"/>
      <c r="N76" s="41" t="str">
        <f t="shared" si="43"/>
        <v/>
      </c>
      <c r="O76" s="41" t="str">
        <f t="shared" si="43"/>
        <v/>
      </c>
      <c r="P76" s="41" t="str">
        <f t="shared" si="44"/>
        <v/>
      </c>
      <c r="Q76" s="41" t="str">
        <f t="shared" si="45"/>
        <v/>
      </c>
      <c r="R76" s="41" t="str">
        <f t="shared" si="30"/>
        <v/>
      </c>
      <c r="S76" s="41" t="str">
        <f t="shared" si="46"/>
        <v/>
      </c>
      <c r="T76" s="41" t="str">
        <f t="shared" si="47"/>
        <v/>
      </c>
      <c r="U76" s="41" t="str">
        <f t="shared" si="31"/>
        <v/>
      </c>
      <c r="V76" s="41" t="str">
        <f t="shared" si="32"/>
        <v/>
      </c>
      <c r="W76" s="41" t="str">
        <f t="shared" si="33"/>
        <v/>
      </c>
      <c r="X76" s="41" t="str">
        <f t="shared" si="34"/>
        <v/>
      </c>
      <c r="Y76" s="41" t="str">
        <f t="shared" si="35"/>
        <v/>
      </c>
      <c r="Z76" s="41" t="str">
        <f t="shared" si="36"/>
        <v/>
      </c>
      <c r="AA76" s="41" t="str">
        <f t="shared" si="37"/>
        <v/>
      </c>
      <c r="AB76" s="41" t="str">
        <f t="shared" si="38"/>
        <v/>
      </c>
      <c r="AC76" s="41" t="str">
        <f t="shared" si="39"/>
        <v/>
      </c>
      <c r="AD76" s="41" t="str">
        <f t="shared" si="40"/>
        <v/>
      </c>
      <c r="AE76" s="41" t="str">
        <f t="shared" si="41"/>
        <v/>
      </c>
      <c r="AF76" s="40"/>
    </row>
    <row r="77" spans="1:32" x14ac:dyDescent="0.25">
      <c r="A77" s="71"/>
      <c r="B77" s="71"/>
      <c r="C77" s="41" t="str">
        <f t="shared" si="42"/>
        <v/>
      </c>
      <c r="D77" s="71"/>
      <c r="E77" s="71"/>
      <c r="F77" s="71"/>
      <c r="G77" s="71"/>
      <c r="H77" s="71"/>
      <c r="I77" s="71"/>
      <c r="J77" s="71"/>
      <c r="K77" s="71"/>
      <c r="L77" s="71"/>
      <c r="M77" s="71"/>
      <c r="N77" s="41" t="str">
        <f t="shared" si="43"/>
        <v/>
      </c>
      <c r="O77" s="41" t="str">
        <f t="shared" si="43"/>
        <v/>
      </c>
      <c r="P77" s="41" t="str">
        <f t="shared" si="44"/>
        <v/>
      </c>
      <c r="Q77" s="41" t="str">
        <f t="shared" si="45"/>
        <v/>
      </c>
      <c r="R77" s="41" t="str">
        <f t="shared" si="30"/>
        <v/>
      </c>
      <c r="S77" s="41" t="str">
        <f t="shared" si="46"/>
        <v/>
      </c>
      <c r="T77" s="41" t="str">
        <f t="shared" si="47"/>
        <v/>
      </c>
      <c r="U77" s="41" t="str">
        <f t="shared" si="31"/>
        <v/>
      </c>
      <c r="V77" s="41" t="str">
        <f t="shared" si="32"/>
        <v/>
      </c>
      <c r="W77" s="41" t="str">
        <f t="shared" si="33"/>
        <v/>
      </c>
      <c r="X77" s="41" t="str">
        <f t="shared" si="34"/>
        <v/>
      </c>
      <c r="Y77" s="41" t="str">
        <f t="shared" si="35"/>
        <v/>
      </c>
      <c r="Z77" s="41" t="str">
        <f t="shared" si="36"/>
        <v/>
      </c>
      <c r="AA77" s="41" t="str">
        <f t="shared" si="37"/>
        <v/>
      </c>
      <c r="AB77" s="41" t="str">
        <f t="shared" si="38"/>
        <v/>
      </c>
      <c r="AC77" s="41" t="str">
        <f t="shared" si="39"/>
        <v/>
      </c>
      <c r="AD77" s="41" t="str">
        <f t="shared" si="40"/>
        <v/>
      </c>
      <c r="AE77" s="41" t="str">
        <f t="shared" si="41"/>
        <v/>
      </c>
      <c r="AF77" s="40"/>
    </row>
    <row r="78" spans="1:32" x14ac:dyDescent="0.25">
      <c r="A78" s="71"/>
      <c r="B78" s="71"/>
      <c r="C78" s="41" t="str">
        <f t="shared" si="42"/>
        <v/>
      </c>
      <c r="D78" s="71"/>
      <c r="E78" s="71"/>
      <c r="F78" s="71"/>
      <c r="G78" s="71"/>
      <c r="H78" s="71"/>
      <c r="I78" s="71"/>
      <c r="J78" s="71"/>
      <c r="K78" s="71"/>
      <c r="L78" s="71"/>
      <c r="M78" s="71"/>
      <c r="N78" s="41" t="str">
        <f t="shared" si="43"/>
        <v/>
      </c>
      <c r="O78" s="41" t="str">
        <f t="shared" si="43"/>
        <v/>
      </c>
      <c r="P78" s="41" t="str">
        <f t="shared" si="44"/>
        <v/>
      </c>
      <c r="Q78" s="41" t="str">
        <f t="shared" si="45"/>
        <v/>
      </c>
      <c r="R78" s="41" t="str">
        <f t="shared" si="30"/>
        <v/>
      </c>
      <c r="S78" s="41" t="str">
        <f t="shared" si="46"/>
        <v/>
      </c>
      <c r="T78" s="41" t="str">
        <f t="shared" si="47"/>
        <v/>
      </c>
      <c r="U78" s="41" t="str">
        <f t="shared" si="31"/>
        <v/>
      </c>
      <c r="V78" s="41" t="str">
        <f t="shared" si="32"/>
        <v/>
      </c>
      <c r="W78" s="41" t="str">
        <f t="shared" si="33"/>
        <v/>
      </c>
      <c r="X78" s="41" t="str">
        <f t="shared" si="34"/>
        <v/>
      </c>
      <c r="Y78" s="41" t="str">
        <f t="shared" si="35"/>
        <v/>
      </c>
      <c r="Z78" s="41" t="str">
        <f t="shared" si="36"/>
        <v/>
      </c>
      <c r="AA78" s="41" t="str">
        <f t="shared" si="37"/>
        <v/>
      </c>
      <c r="AB78" s="41" t="str">
        <f t="shared" si="38"/>
        <v/>
      </c>
      <c r="AC78" s="41" t="str">
        <f t="shared" si="39"/>
        <v/>
      </c>
      <c r="AD78" s="41" t="str">
        <f t="shared" si="40"/>
        <v/>
      </c>
      <c r="AE78" s="41" t="str">
        <f t="shared" si="41"/>
        <v/>
      </c>
      <c r="AF78" s="40"/>
    </row>
    <row r="79" spans="1:32" x14ac:dyDescent="0.25">
      <c r="A79" s="71"/>
      <c r="B79" s="71"/>
      <c r="C79" s="41" t="str">
        <f t="shared" si="42"/>
        <v/>
      </c>
      <c r="D79" s="71"/>
      <c r="E79" s="71"/>
      <c r="F79" s="71"/>
      <c r="G79" s="71"/>
      <c r="H79" s="71"/>
      <c r="I79" s="71"/>
      <c r="J79" s="71"/>
      <c r="K79" s="71"/>
      <c r="L79" s="71"/>
      <c r="M79" s="71"/>
      <c r="N79" s="41" t="str">
        <f t="shared" si="43"/>
        <v/>
      </c>
      <c r="O79" s="41" t="str">
        <f t="shared" si="43"/>
        <v/>
      </c>
      <c r="P79" s="41" t="str">
        <f t="shared" si="44"/>
        <v/>
      </c>
      <c r="Q79" s="41" t="str">
        <f t="shared" si="45"/>
        <v/>
      </c>
      <c r="R79" s="41" t="str">
        <f t="shared" si="30"/>
        <v/>
      </c>
      <c r="S79" s="41" t="str">
        <f t="shared" si="46"/>
        <v/>
      </c>
      <c r="T79" s="41" t="str">
        <f t="shared" si="47"/>
        <v/>
      </c>
      <c r="U79" s="41" t="str">
        <f t="shared" si="31"/>
        <v/>
      </c>
      <c r="V79" s="41" t="str">
        <f t="shared" si="32"/>
        <v/>
      </c>
      <c r="W79" s="41" t="str">
        <f t="shared" si="33"/>
        <v/>
      </c>
      <c r="X79" s="41" t="str">
        <f t="shared" si="34"/>
        <v/>
      </c>
      <c r="Y79" s="41" t="str">
        <f t="shared" si="35"/>
        <v/>
      </c>
      <c r="Z79" s="41" t="str">
        <f t="shared" si="36"/>
        <v/>
      </c>
      <c r="AA79" s="41" t="str">
        <f t="shared" si="37"/>
        <v/>
      </c>
      <c r="AB79" s="41" t="str">
        <f t="shared" si="38"/>
        <v/>
      </c>
      <c r="AC79" s="41" t="str">
        <f t="shared" si="39"/>
        <v/>
      </c>
      <c r="AD79" s="41" t="str">
        <f t="shared" si="40"/>
        <v/>
      </c>
      <c r="AE79" s="41" t="str">
        <f t="shared" si="41"/>
        <v/>
      </c>
      <c r="AF79" s="40"/>
    </row>
    <row r="80" spans="1:32" x14ac:dyDescent="0.25">
      <c r="A80" s="71"/>
      <c r="B80" s="71"/>
      <c r="C80" s="41" t="str">
        <f t="shared" si="42"/>
        <v/>
      </c>
      <c r="D80" s="71"/>
      <c r="E80" s="71"/>
      <c r="F80" s="71"/>
      <c r="G80" s="71"/>
      <c r="H80" s="71"/>
      <c r="I80" s="71"/>
      <c r="J80" s="71"/>
      <c r="K80" s="71"/>
      <c r="L80" s="71"/>
      <c r="M80" s="71"/>
      <c r="N80" s="41" t="str">
        <f t="shared" si="43"/>
        <v/>
      </c>
      <c r="O80" s="41" t="str">
        <f t="shared" si="43"/>
        <v/>
      </c>
      <c r="P80" s="41" t="str">
        <f t="shared" si="44"/>
        <v/>
      </c>
      <c r="Q80" s="41" t="str">
        <f t="shared" si="45"/>
        <v/>
      </c>
      <c r="R80" s="41" t="str">
        <f t="shared" si="30"/>
        <v/>
      </c>
      <c r="S80" s="41" t="str">
        <f t="shared" si="46"/>
        <v/>
      </c>
      <c r="T80" s="41" t="str">
        <f t="shared" si="47"/>
        <v/>
      </c>
      <c r="U80" s="41" t="str">
        <f t="shared" si="31"/>
        <v/>
      </c>
      <c r="V80" s="41" t="str">
        <f t="shared" si="32"/>
        <v/>
      </c>
      <c r="W80" s="41" t="str">
        <f t="shared" si="33"/>
        <v/>
      </c>
      <c r="X80" s="41" t="str">
        <f t="shared" si="34"/>
        <v/>
      </c>
      <c r="Y80" s="41" t="str">
        <f t="shared" si="35"/>
        <v/>
      </c>
      <c r="Z80" s="41" t="str">
        <f t="shared" si="36"/>
        <v/>
      </c>
      <c r="AA80" s="41" t="str">
        <f t="shared" si="37"/>
        <v/>
      </c>
      <c r="AB80" s="41" t="str">
        <f t="shared" si="38"/>
        <v/>
      </c>
      <c r="AC80" s="41" t="str">
        <f t="shared" si="39"/>
        <v/>
      </c>
      <c r="AD80" s="41" t="str">
        <f t="shared" si="40"/>
        <v/>
      </c>
      <c r="AE80" s="41" t="str">
        <f t="shared" si="41"/>
        <v/>
      </c>
      <c r="AF80" s="40"/>
    </row>
    <row r="81" spans="1:32" x14ac:dyDescent="0.25">
      <c r="A81" s="71"/>
      <c r="B81" s="71"/>
      <c r="C81" s="41" t="str">
        <f t="shared" si="42"/>
        <v/>
      </c>
      <c r="D81" s="71"/>
      <c r="E81" s="71"/>
      <c r="F81" s="71"/>
      <c r="G81" s="71"/>
      <c r="H81" s="71"/>
      <c r="I81" s="71"/>
      <c r="J81" s="71"/>
      <c r="K81" s="71"/>
      <c r="L81" s="71"/>
      <c r="M81" s="71"/>
      <c r="N81" s="41" t="str">
        <f t="shared" si="43"/>
        <v/>
      </c>
      <c r="O81" s="41" t="str">
        <f t="shared" si="43"/>
        <v/>
      </c>
      <c r="P81" s="41" t="str">
        <f t="shared" si="44"/>
        <v/>
      </c>
      <c r="Q81" s="41" t="str">
        <f t="shared" si="45"/>
        <v/>
      </c>
      <c r="R81" s="41" t="str">
        <f t="shared" si="30"/>
        <v/>
      </c>
      <c r="S81" s="41" t="str">
        <f t="shared" si="46"/>
        <v/>
      </c>
      <c r="T81" s="41" t="str">
        <f t="shared" si="47"/>
        <v/>
      </c>
      <c r="U81" s="41" t="str">
        <f t="shared" si="31"/>
        <v/>
      </c>
      <c r="V81" s="41" t="str">
        <f t="shared" si="32"/>
        <v/>
      </c>
      <c r="W81" s="41" t="str">
        <f t="shared" si="33"/>
        <v/>
      </c>
      <c r="X81" s="41" t="str">
        <f t="shared" si="34"/>
        <v/>
      </c>
      <c r="Y81" s="41" t="str">
        <f t="shared" si="35"/>
        <v/>
      </c>
      <c r="Z81" s="41" t="str">
        <f t="shared" si="36"/>
        <v/>
      </c>
      <c r="AA81" s="41" t="str">
        <f t="shared" si="37"/>
        <v/>
      </c>
      <c r="AB81" s="41" t="str">
        <f t="shared" si="38"/>
        <v/>
      </c>
      <c r="AC81" s="41" t="str">
        <f t="shared" si="39"/>
        <v/>
      </c>
      <c r="AD81" s="41" t="str">
        <f t="shared" si="40"/>
        <v/>
      </c>
      <c r="AE81" s="41" t="str">
        <f t="shared" si="41"/>
        <v/>
      </c>
      <c r="AF81" s="40"/>
    </row>
    <row r="82" spans="1:32" x14ac:dyDescent="0.25">
      <c r="A82" s="71"/>
      <c r="B82" s="71"/>
      <c r="C82" s="41" t="str">
        <f t="shared" si="42"/>
        <v/>
      </c>
      <c r="D82" s="71"/>
      <c r="E82" s="71"/>
      <c r="F82" s="71"/>
      <c r="G82" s="71"/>
      <c r="H82" s="71"/>
      <c r="I82" s="71"/>
      <c r="J82" s="71"/>
      <c r="K82" s="71"/>
      <c r="L82" s="71"/>
      <c r="M82" s="71"/>
      <c r="N82" s="41" t="str">
        <f t="shared" si="43"/>
        <v/>
      </c>
      <c r="O82" s="41" t="str">
        <f t="shared" si="43"/>
        <v/>
      </c>
      <c r="P82" s="41" t="str">
        <f t="shared" si="44"/>
        <v/>
      </c>
      <c r="Q82" s="41" t="str">
        <f t="shared" si="45"/>
        <v/>
      </c>
      <c r="R82" s="41" t="str">
        <f t="shared" si="30"/>
        <v/>
      </c>
      <c r="S82" s="41" t="str">
        <f t="shared" si="46"/>
        <v/>
      </c>
      <c r="T82" s="41" t="str">
        <f t="shared" si="47"/>
        <v/>
      </c>
      <c r="U82" s="41" t="str">
        <f t="shared" si="31"/>
        <v/>
      </c>
      <c r="V82" s="41" t="str">
        <f t="shared" si="32"/>
        <v/>
      </c>
      <c r="W82" s="41" t="str">
        <f t="shared" si="33"/>
        <v/>
      </c>
      <c r="X82" s="41" t="str">
        <f t="shared" si="34"/>
        <v/>
      </c>
      <c r="Y82" s="41" t="str">
        <f t="shared" si="35"/>
        <v/>
      </c>
      <c r="Z82" s="41" t="str">
        <f t="shared" si="36"/>
        <v/>
      </c>
      <c r="AA82" s="41" t="str">
        <f t="shared" si="37"/>
        <v/>
      </c>
      <c r="AB82" s="41" t="str">
        <f t="shared" si="38"/>
        <v/>
      </c>
      <c r="AC82" s="41" t="str">
        <f t="shared" si="39"/>
        <v/>
      </c>
      <c r="AD82" s="41" t="str">
        <f t="shared" si="40"/>
        <v/>
      </c>
      <c r="AE82" s="41" t="str">
        <f t="shared" si="41"/>
        <v/>
      </c>
      <c r="AF82" s="40"/>
    </row>
    <row r="83" spans="1:32" x14ac:dyDescent="0.25">
      <c r="A83" s="71"/>
      <c r="B83" s="71"/>
      <c r="C83" s="41" t="str">
        <f t="shared" si="42"/>
        <v/>
      </c>
      <c r="D83" s="71"/>
      <c r="E83" s="71"/>
      <c r="F83" s="71"/>
      <c r="G83" s="71"/>
      <c r="H83" s="71"/>
      <c r="I83" s="71"/>
      <c r="J83" s="71"/>
      <c r="K83" s="71"/>
      <c r="L83" s="71"/>
      <c r="M83" s="71"/>
      <c r="N83" s="41" t="str">
        <f t="shared" si="43"/>
        <v/>
      </c>
      <c r="O83" s="41" t="str">
        <f t="shared" si="43"/>
        <v/>
      </c>
      <c r="P83" s="41" t="str">
        <f t="shared" si="44"/>
        <v/>
      </c>
      <c r="Q83" s="41" t="str">
        <f t="shared" si="45"/>
        <v/>
      </c>
      <c r="R83" s="41" t="str">
        <f t="shared" si="30"/>
        <v/>
      </c>
      <c r="S83" s="41" t="str">
        <f t="shared" si="46"/>
        <v/>
      </c>
      <c r="T83" s="41" t="str">
        <f t="shared" si="47"/>
        <v/>
      </c>
      <c r="U83" s="41" t="str">
        <f t="shared" si="31"/>
        <v/>
      </c>
      <c r="V83" s="41" t="str">
        <f t="shared" si="32"/>
        <v/>
      </c>
      <c r="W83" s="41" t="str">
        <f t="shared" si="33"/>
        <v/>
      </c>
      <c r="X83" s="41" t="str">
        <f t="shared" si="34"/>
        <v/>
      </c>
      <c r="Y83" s="41" t="str">
        <f t="shared" si="35"/>
        <v/>
      </c>
      <c r="Z83" s="41" t="str">
        <f t="shared" si="36"/>
        <v/>
      </c>
      <c r="AA83" s="41" t="str">
        <f t="shared" si="37"/>
        <v/>
      </c>
      <c r="AB83" s="41" t="str">
        <f t="shared" si="38"/>
        <v/>
      </c>
      <c r="AC83" s="41" t="str">
        <f t="shared" si="39"/>
        <v/>
      </c>
      <c r="AD83" s="41" t="str">
        <f t="shared" si="40"/>
        <v/>
      </c>
      <c r="AE83" s="41" t="str">
        <f t="shared" si="41"/>
        <v/>
      </c>
      <c r="AF83" s="40"/>
    </row>
    <row r="84" spans="1:32" x14ac:dyDescent="0.25">
      <c r="A84" s="71"/>
      <c r="B84" s="71"/>
      <c r="C84" s="41" t="str">
        <f t="shared" si="42"/>
        <v/>
      </c>
      <c r="D84" s="71"/>
      <c r="E84" s="71"/>
      <c r="F84" s="71"/>
      <c r="G84" s="71"/>
      <c r="H84" s="71"/>
      <c r="I84" s="71"/>
      <c r="J84" s="71"/>
      <c r="K84" s="71"/>
      <c r="L84" s="71"/>
      <c r="M84" s="71"/>
      <c r="N84" s="41" t="str">
        <f t="shared" si="43"/>
        <v/>
      </c>
      <c r="O84" s="41" t="str">
        <f t="shared" si="43"/>
        <v/>
      </c>
      <c r="P84" s="41" t="str">
        <f t="shared" si="44"/>
        <v/>
      </c>
      <c r="Q84" s="41" t="str">
        <f t="shared" si="45"/>
        <v/>
      </c>
      <c r="R84" s="41" t="str">
        <f t="shared" si="30"/>
        <v/>
      </c>
      <c r="S84" s="41" t="str">
        <f t="shared" si="46"/>
        <v/>
      </c>
      <c r="T84" s="41" t="str">
        <f t="shared" si="47"/>
        <v/>
      </c>
      <c r="U84" s="41" t="str">
        <f t="shared" si="31"/>
        <v/>
      </c>
      <c r="V84" s="41" t="str">
        <f t="shared" si="32"/>
        <v/>
      </c>
      <c r="W84" s="41" t="str">
        <f t="shared" si="33"/>
        <v/>
      </c>
      <c r="X84" s="41" t="str">
        <f t="shared" si="34"/>
        <v/>
      </c>
      <c r="Y84" s="41" t="str">
        <f t="shared" si="35"/>
        <v/>
      </c>
      <c r="Z84" s="41" t="str">
        <f t="shared" si="36"/>
        <v/>
      </c>
      <c r="AA84" s="41" t="str">
        <f t="shared" si="37"/>
        <v/>
      </c>
      <c r="AB84" s="41" t="str">
        <f t="shared" si="38"/>
        <v/>
      </c>
      <c r="AC84" s="41" t="str">
        <f t="shared" si="39"/>
        <v/>
      </c>
      <c r="AD84" s="41" t="str">
        <f t="shared" si="40"/>
        <v/>
      </c>
      <c r="AE84" s="41" t="str">
        <f t="shared" si="41"/>
        <v/>
      </c>
      <c r="AF84" s="40"/>
    </row>
    <row r="85" spans="1:32" x14ac:dyDescent="0.25">
      <c r="A85" s="71"/>
      <c r="B85" s="71"/>
      <c r="C85" s="41" t="str">
        <f t="shared" si="42"/>
        <v/>
      </c>
      <c r="D85" s="71"/>
      <c r="E85" s="71"/>
      <c r="F85" s="71"/>
      <c r="G85" s="71"/>
      <c r="H85" s="71"/>
      <c r="I85" s="71"/>
      <c r="J85" s="71"/>
      <c r="K85" s="71"/>
      <c r="L85" s="71"/>
      <c r="M85" s="71"/>
      <c r="N85" s="41" t="str">
        <f t="shared" si="43"/>
        <v/>
      </c>
      <c r="O85" s="41" t="str">
        <f t="shared" si="43"/>
        <v/>
      </c>
      <c r="P85" s="41" t="str">
        <f t="shared" si="44"/>
        <v/>
      </c>
      <c r="Q85" s="41" t="str">
        <f t="shared" si="45"/>
        <v/>
      </c>
      <c r="R85" s="41" t="str">
        <f t="shared" si="30"/>
        <v/>
      </c>
      <c r="S85" s="41" t="str">
        <f t="shared" si="46"/>
        <v/>
      </c>
      <c r="T85" s="41" t="str">
        <f t="shared" si="47"/>
        <v/>
      </c>
      <c r="U85" s="41" t="str">
        <f t="shared" si="31"/>
        <v/>
      </c>
      <c r="V85" s="41" t="str">
        <f t="shared" si="32"/>
        <v/>
      </c>
      <c r="W85" s="41" t="str">
        <f t="shared" si="33"/>
        <v/>
      </c>
      <c r="X85" s="41" t="str">
        <f t="shared" si="34"/>
        <v/>
      </c>
      <c r="Y85" s="41" t="str">
        <f t="shared" si="35"/>
        <v/>
      </c>
      <c r="Z85" s="41" t="str">
        <f t="shared" si="36"/>
        <v/>
      </c>
      <c r="AA85" s="41" t="str">
        <f t="shared" si="37"/>
        <v/>
      </c>
      <c r="AB85" s="41" t="str">
        <f t="shared" si="38"/>
        <v/>
      </c>
      <c r="AC85" s="41" t="str">
        <f t="shared" si="39"/>
        <v/>
      </c>
      <c r="AD85" s="41" t="str">
        <f t="shared" si="40"/>
        <v/>
      </c>
      <c r="AE85" s="41" t="str">
        <f t="shared" si="41"/>
        <v/>
      </c>
      <c r="AF85" s="40"/>
    </row>
    <row r="86" spans="1:32" x14ac:dyDescent="0.25">
      <c r="A86" s="71"/>
      <c r="B86" s="71"/>
      <c r="C86" s="41" t="str">
        <f t="shared" si="42"/>
        <v/>
      </c>
      <c r="D86" s="71"/>
      <c r="E86" s="71"/>
      <c r="F86" s="71"/>
      <c r="G86" s="71"/>
      <c r="H86" s="71"/>
      <c r="I86" s="71"/>
      <c r="J86" s="71"/>
      <c r="K86" s="71"/>
      <c r="L86" s="71"/>
      <c r="M86" s="71"/>
      <c r="N86" s="41" t="str">
        <f t="shared" si="43"/>
        <v/>
      </c>
      <c r="O86" s="41" t="str">
        <f t="shared" si="43"/>
        <v/>
      </c>
      <c r="P86" s="41" t="str">
        <f t="shared" si="44"/>
        <v/>
      </c>
      <c r="Q86" s="41" t="str">
        <f t="shared" si="45"/>
        <v/>
      </c>
      <c r="R86" s="41" t="str">
        <f t="shared" si="30"/>
        <v/>
      </c>
      <c r="S86" s="41" t="str">
        <f t="shared" si="46"/>
        <v/>
      </c>
      <c r="T86" s="41" t="str">
        <f t="shared" si="47"/>
        <v/>
      </c>
      <c r="U86" s="41" t="str">
        <f t="shared" si="31"/>
        <v/>
      </c>
      <c r="V86" s="41" t="str">
        <f t="shared" si="32"/>
        <v/>
      </c>
      <c r="W86" s="41" t="str">
        <f t="shared" si="33"/>
        <v/>
      </c>
      <c r="X86" s="41" t="str">
        <f t="shared" si="34"/>
        <v/>
      </c>
      <c r="Y86" s="41" t="str">
        <f t="shared" si="35"/>
        <v/>
      </c>
      <c r="Z86" s="41" t="str">
        <f t="shared" si="36"/>
        <v/>
      </c>
      <c r="AA86" s="41" t="str">
        <f t="shared" si="37"/>
        <v/>
      </c>
      <c r="AB86" s="41" t="str">
        <f t="shared" si="38"/>
        <v/>
      </c>
      <c r="AC86" s="41" t="str">
        <f t="shared" si="39"/>
        <v/>
      </c>
      <c r="AD86" s="41" t="str">
        <f t="shared" si="40"/>
        <v/>
      </c>
      <c r="AE86" s="41" t="str">
        <f t="shared" si="41"/>
        <v/>
      </c>
      <c r="AF86" s="40"/>
    </row>
    <row r="87" spans="1:32" x14ac:dyDescent="0.25">
      <c r="A87" s="71"/>
      <c r="B87" s="71"/>
      <c r="C87" s="41" t="str">
        <f t="shared" si="42"/>
        <v/>
      </c>
      <c r="D87" s="71"/>
      <c r="E87" s="71"/>
      <c r="F87" s="71"/>
      <c r="G87" s="71"/>
      <c r="H87" s="71"/>
      <c r="I87" s="71"/>
      <c r="J87" s="71"/>
      <c r="K87" s="71"/>
      <c r="L87" s="71"/>
      <c r="M87" s="71"/>
      <c r="N87" s="41" t="str">
        <f t="shared" si="43"/>
        <v/>
      </c>
      <c r="O87" s="41" t="str">
        <f t="shared" si="43"/>
        <v/>
      </c>
      <c r="P87" s="41" t="str">
        <f t="shared" si="44"/>
        <v/>
      </c>
      <c r="Q87" s="41" t="str">
        <f t="shared" si="45"/>
        <v/>
      </c>
      <c r="R87" s="41" t="str">
        <f t="shared" si="30"/>
        <v/>
      </c>
      <c r="S87" s="41" t="str">
        <f t="shared" si="46"/>
        <v/>
      </c>
      <c r="T87" s="41" t="str">
        <f t="shared" si="47"/>
        <v/>
      </c>
      <c r="U87" s="41" t="str">
        <f t="shared" si="31"/>
        <v/>
      </c>
      <c r="V87" s="41" t="str">
        <f t="shared" si="32"/>
        <v/>
      </c>
      <c r="W87" s="41" t="str">
        <f t="shared" si="33"/>
        <v/>
      </c>
      <c r="X87" s="41" t="str">
        <f t="shared" si="34"/>
        <v/>
      </c>
      <c r="Y87" s="41" t="str">
        <f t="shared" si="35"/>
        <v/>
      </c>
      <c r="Z87" s="41" t="str">
        <f t="shared" si="36"/>
        <v/>
      </c>
      <c r="AA87" s="41" t="str">
        <f t="shared" si="37"/>
        <v/>
      </c>
      <c r="AB87" s="41" t="str">
        <f t="shared" si="38"/>
        <v/>
      </c>
      <c r="AC87" s="41" t="str">
        <f t="shared" si="39"/>
        <v/>
      </c>
      <c r="AD87" s="41" t="str">
        <f t="shared" si="40"/>
        <v/>
      </c>
      <c r="AE87" s="41" t="str">
        <f t="shared" si="41"/>
        <v/>
      </c>
      <c r="AF87" s="40"/>
    </row>
    <row r="88" spans="1:32" x14ac:dyDescent="0.25">
      <c r="A88" s="71"/>
      <c r="B88" s="71"/>
      <c r="C88" s="41" t="str">
        <f t="shared" si="42"/>
        <v/>
      </c>
      <c r="D88" s="71"/>
      <c r="E88" s="71"/>
      <c r="F88" s="71"/>
      <c r="G88" s="71"/>
      <c r="H88" s="71"/>
      <c r="I88" s="71"/>
      <c r="J88" s="71"/>
      <c r="K88" s="71"/>
      <c r="L88" s="71"/>
      <c r="M88" s="71"/>
      <c r="N88" s="41" t="str">
        <f t="shared" si="43"/>
        <v/>
      </c>
      <c r="O88" s="41" t="str">
        <f t="shared" si="43"/>
        <v/>
      </c>
      <c r="P88" s="41" t="str">
        <f t="shared" si="44"/>
        <v/>
      </c>
      <c r="Q88" s="41" t="str">
        <f t="shared" si="45"/>
        <v/>
      </c>
      <c r="R88" s="41" t="str">
        <f t="shared" si="30"/>
        <v/>
      </c>
      <c r="S88" s="41" t="str">
        <f t="shared" si="46"/>
        <v/>
      </c>
      <c r="T88" s="41" t="str">
        <f t="shared" si="47"/>
        <v/>
      </c>
      <c r="U88" s="41" t="str">
        <f t="shared" si="31"/>
        <v/>
      </c>
      <c r="V88" s="41" t="str">
        <f t="shared" si="32"/>
        <v/>
      </c>
      <c r="W88" s="41" t="str">
        <f t="shared" si="33"/>
        <v/>
      </c>
      <c r="X88" s="41" t="str">
        <f t="shared" si="34"/>
        <v/>
      </c>
      <c r="Y88" s="41" t="str">
        <f t="shared" si="35"/>
        <v/>
      </c>
      <c r="Z88" s="41" t="str">
        <f t="shared" si="36"/>
        <v/>
      </c>
      <c r="AA88" s="41" t="str">
        <f t="shared" si="37"/>
        <v/>
      </c>
      <c r="AB88" s="41" t="str">
        <f t="shared" si="38"/>
        <v/>
      </c>
      <c r="AC88" s="41" t="str">
        <f t="shared" si="39"/>
        <v/>
      </c>
      <c r="AD88" s="41" t="str">
        <f t="shared" si="40"/>
        <v/>
      </c>
      <c r="AE88" s="41" t="str">
        <f t="shared" si="41"/>
        <v/>
      </c>
      <c r="AF88" s="40"/>
    </row>
    <row r="89" spans="1:32" x14ac:dyDescent="0.25">
      <c r="A89" s="71"/>
      <c r="B89" s="71"/>
      <c r="C89" s="41" t="str">
        <f t="shared" si="42"/>
        <v/>
      </c>
      <c r="D89" s="71"/>
      <c r="E89" s="71"/>
      <c r="F89" s="71"/>
      <c r="G89" s="71"/>
      <c r="H89" s="71"/>
      <c r="I89" s="71"/>
      <c r="J89" s="71"/>
      <c r="K89" s="71"/>
      <c r="L89" s="71"/>
      <c r="M89" s="71"/>
      <c r="N89" s="41" t="str">
        <f t="shared" si="43"/>
        <v/>
      </c>
      <c r="O89" s="41" t="str">
        <f t="shared" si="43"/>
        <v/>
      </c>
      <c r="P89" s="41" t="str">
        <f t="shared" si="44"/>
        <v/>
      </c>
      <c r="Q89" s="41" t="str">
        <f t="shared" si="45"/>
        <v/>
      </c>
      <c r="R89" s="41" t="str">
        <f t="shared" si="30"/>
        <v/>
      </c>
      <c r="S89" s="41" t="str">
        <f t="shared" si="46"/>
        <v/>
      </c>
      <c r="T89" s="41" t="str">
        <f t="shared" si="47"/>
        <v/>
      </c>
      <c r="U89" s="41" t="str">
        <f t="shared" si="31"/>
        <v/>
      </c>
      <c r="V89" s="41" t="str">
        <f t="shared" si="32"/>
        <v/>
      </c>
      <c r="W89" s="41" t="str">
        <f t="shared" si="33"/>
        <v/>
      </c>
      <c r="X89" s="41" t="str">
        <f t="shared" si="34"/>
        <v/>
      </c>
      <c r="Y89" s="41" t="str">
        <f t="shared" si="35"/>
        <v/>
      </c>
      <c r="Z89" s="41" t="str">
        <f t="shared" si="36"/>
        <v/>
      </c>
      <c r="AA89" s="41" t="str">
        <f t="shared" si="37"/>
        <v/>
      </c>
      <c r="AB89" s="41" t="str">
        <f t="shared" si="38"/>
        <v/>
      </c>
      <c r="AC89" s="41" t="str">
        <f t="shared" si="39"/>
        <v/>
      </c>
      <c r="AD89" s="41" t="str">
        <f t="shared" si="40"/>
        <v/>
      </c>
      <c r="AE89" s="41" t="str">
        <f t="shared" si="41"/>
        <v/>
      </c>
      <c r="AF89" s="40"/>
    </row>
    <row r="90" spans="1:32" x14ac:dyDescent="0.25">
      <c r="A90" s="71"/>
      <c r="B90" s="71"/>
      <c r="C90" s="41" t="str">
        <f t="shared" si="42"/>
        <v/>
      </c>
      <c r="D90" s="71"/>
      <c r="E90" s="71"/>
      <c r="F90" s="71"/>
      <c r="G90" s="71"/>
      <c r="H90" s="71"/>
      <c r="I90" s="71"/>
      <c r="J90" s="71"/>
      <c r="K90" s="71"/>
      <c r="L90" s="71"/>
      <c r="M90" s="71"/>
      <c r="N90" s="41" t="str">
        <f t="shared" si="43"/>
        <v/>
      </c>
      <c r="O90" s="41" t="str">
        <f t="shared" si="43"/>
        <v/>
      </c>
      <c r="P90" s="41" t="str">
        <f t="shared" si="44"/>
        <v/>
      </c>
      <c r="Q90" s="41" t="str">
        <f t="shared" si="45"/>
        <v/>
      </c>
      <c r="R90" s="41" t="str">
        <f t="shared" si="30"/>
        <v/>
      </c>
      <c r="S90" s="41" t="str">
        <f t="shared" si="46"/>
        <v/>
      </c>
      <c r="T90" s="41" t="str">
        <f t="shared" si="47"/>
        <v/>
      </c>
      <c r="U90" s="41" t="str">
        <f t="shared" si="31"/>
        <v/>
      </c>
      <c r="V90" s="41" t="str">
        <f t="shared" si="32"/>
        <v/>
      </c>
      <c r="W90" s="41" t="str">
        <f t="shared" si="33"/>
        <v/>
      </c>
      <c r="X90" s="41" t="str">
        <f t="shared" si="34"/>
        <v/>
      </c>
      <c r="Y90" s="41" t="str">
        <f t="shared" si="35"/>
        <v/>
      </c>
      <c r="Z90" s="41" t="str">
        <f t="shared" si="36"/>
        <v/>
      </c>
      <c r="AA90" s="41" t="str">
        <f t="shared" si="37"/>
        <v/>
      </c>
      <c r="AB90" s="41" t="str">
        <f t="shared" si="38"/>
        <v/>
      </c>
      <c r="AC90" s="41" t="str">
        <f t="shared" si="39"/>
        <v/>
      </c>
      <c r="AD90" s="41" t="str">
        <f t="shared" si="40"/>
        <v/>
      </c>
      <c r="AE90" s="41" t="str">
        <f t="shared" si="41"/>
        <v/>
      </c>
      <c r="AF90" s="40"/>
    </row>
    <row r="91" spans="1:32" x14ac:dyDescent="0.25">
      <c r="A91" s="71"/>
      <c r="B91" s="71"/>
      <c r="C91" s="41" t="str">
        <f t="shared" si="42"/>
        <v/>
      </c>
      <c r="D91" s="71"/>
      <c r="E91" s="71"/>
      <c r="F91" s="71"/>
      <c r="G91" s="71"/>
      <c r="H91" s="71"/>
      <c r="I91" s="71"/>
      <c r="J91" s="71"/>
      <c r="K91" s="71"/>
      <c r="L91" s="71"/>
      <c r="M91" s="71"/>
      <c r="N91" s="41" t="str">
        <f t="shared" si="43"/>
        <v/>
      </c>
      <c r="O91" s="41" t="str">
        <f t="shared" si="43"/>
        <v/>
      </c>
      <c r="P91" s="41" t="str">
        <f t="shared" si="44"/>
        <v/>
      </c>
      <c r="Q91" s="41" t="str">
        <f t="shared" si="45"/>
        <v/>
      </c>
      <c r="R91" s="41" t="str">
        <f t="shared" si="30"/>
        <v/>
      </c>
      <c r="S91" s="41" t="str">
        <f t="shared" si="46"/>
        <v/>
      </c>
      <c r="T91" s="41" t="str">
        <f t="shared" si="47"/>
        <v/>
      </c>
      <c r="U91" s="41" t="str">
        <f t="shared" si="31"/>
        <v/>
      </c>
      <c r="V91" s="41" t="str">
        <f t="shared" si="32"/>
        <v/>
      </c>
      <c r="W91" s="41" t="str">
        <f t="shared" si="33"/>
        <v/>
      </c>
      <c r="X91" s="41" t="str">
        <f t="shared" si="34"/>
        <v/>
      </c>
      <c r="Y91" s="41" t="str">
        <f t="shared" si="35"/>
        <v/>
      </c>
      <c r="Z91" s="41" t="str">
        <f t="shared" si="36"/>
        <v/>
      </c>
      <c r="AA91" s="41" t="str">
        <f t="shared" si="37"/>
        <v/>
      </c>
      <c r="AB91" s="41" t="str">
        <f t="shared" si="38"/>
        <v/>
      </c>
      <c r="AC91" s="41" t="str">
        <f t="shared" si="39"/>
        <v/>
      </c>
      <c r="AD91" s="41" t="str">
        <f t="shared" si="40"/>
        <v/>
      </c>
      <c r="AE91" s="41" t="str">
        <f t="shared" si="41"/>
        <v/>
      </c>
      <c r="AF91" s="40"/>
    </row>
    <row r="92" spans="1:32" x14ac:dyDescent="0.25">
      <c r="A92" s="71"/>
      <c r="B92" s="71"/>
      <c r="C92" s="41" t="str">
        <f t="shared" si="42"/>
        <v/>
      </c>
      <c r="D92" s="71"/>
      <c r="E92" s="71"/>
      <c r="F92" s="71"/>
      <c r="G92" s="71"/>
      <c r="H92" s="71"/>
      <c r="I92" s="71"/>
      <c r="J92" s="71"/>
      <c r="K92" s="71"/>
      <c r="L92" s="71"/>
      <c r="M92" s="71"/>
      <c r="N92" s="41" t="str">
        <f t="shared" si="43"/>
        <v/>
      </c>
      <c r="O92" s="41" t="str">
        <f t="shared" si="43"/>
        <v/>
      </c>
      <c r="P92" s="41" t="str">
        <f t="shared" si="44"/>
        <v/>
      </c>
      <c r="Q92" s="41" t="str">
        <f t="shared" si="45"/>
        <v/>
      </c>
      <c r="R92" s="41" t="str">
        <f t="shared" si="30"/>
        <v/>
      </c>
      <c r="S92" s="41" t="str">
        <f t="shared" si="46"/>
        <v/>
      </c>
      <c r="T92" s="41" t="str">
        <f t="shared" si="47"/>
        <v/>
      </c>
      <c r="U92" s="41" t="str">
        <f t="shared" si="31"/>
        <v/>
      </c>
      <c r="V92" s="41" t="str">
        <f t="shared" si="32"/>
        <v/>
      </c>
      <c r="W92" s="41" t="str">
        <f t="shared" si="33"/>
        <v/>
      </c>
      <c r="X92" s="41" t="str">
        <f t="shared" si="34"/>
        <v/>
      </c>
      <c r="Y92" s="41" t="str">
        <f t="shared" si="35"/>
        <v/>
      </c>
      <c r="Z92" s="41" t="str">
        <f t="shared" si="36"/>
        <v/>
      </c>
      <c r="AA92" s="41" t="str">
        <f t="shared" si="37"/>
        <v/>
      </c>
      <c r="AB92" s="41" t="str">
        <f t="shared" si="38"/>
        <v/>
      </c>
      <c r="AC92" s="41" t="str">
        <f t="shared" si="39"/>
        <v/>
      </c>
      <c r="AD92" s="41" t="str">
        <f t="shared" si="40"/>
        <v/>
      </c>
      <c r="AE92" s="41" t="str">
        <f t="shared" si="41"/>
        <v/>
      </c>
      <c r="AF92" s="40"/>
    </row>
    <row r="93" spans="1:32" x14ac:dyDescent="0.25">
      <c r="A93" s="71"/>
      <c r="B93" s="71"/>
      <c r="C93" s="41" t="str">
        <f t="shared" si="42"/>
        <v/>
      </c>
      <c r="D93" s="71"/>
      <c r="E93" s="71"/>
      <c r="F93" s="71"/>
      <c r="G93" s="71"/>
      <c r="H93" s="71"/>
      <c r="I93" s="71"/>
      <c r="J93" s="71"/>
      <c r="K93" s="71"/>
      <c r="L93" s="71"/>
      <c r="M93" s="71"/>
      <c r="N93" s="41" t="str">
        <f t="shared" si="43"/>
        <v/>
      </c>
      <c r="O93" s="41" t="str">
        <f t="shared" si="43"/>
        <v/>
      </c>
      <c r="P93" s="41" t="str">
        <f t="shared" si="44"/>
        <v/>
      </c>
      <c r="Q93" s="41" t="str">
        <f t="shared" si="45"/>
        <v/>
      </c>
      <c r="R93" s="41" t="str">
        <f t="shared" si="30"/>
        <v/>
      </c>
      <c r="S93" s="41" t="str">
        <f t="shared" si="46"/>
        <v/>
      </c>
      <c r="T93" s="41" t="str">
        <f t="shared" si="47"/>
        <v/>
      </c>
      <c r="U93" s="41" t="str">
        <f t="shared" si="31"/>
        <v/>
      </c>
      <c r="V93" s="41" t="str">
        <f t="shared" si="32"/>
        <v/>
      </c>
      <c r="W93" s="41" t="str">
        <f t="shared" si="33"/>
        <v/>
      </c>
      <c r="X93" s="41" t="str">
        <f t="shared" si="34"/>
        <v/>
      </c>
      <c r="Y93" s="41" t="str">
        <f t="shared" si="35"/>
        <v/>
      </c>
      <c r="Z93" s="41" t="str">
        <f t="shared" si="36"/>
        <v/>
      </c>
      <c r="AA93" s="41" t="str">
        <f t="shared" si="37"/>
        <v/>
      </c>
      <c r="AB93" s="41" t="str">
        <f t="shared" si="38"/>
        <v/>
      </c>
      <c r="AC93" s="41" t="str">
        <f t="shared" si="39"/>
        <v/>
      </c>
      <c r="AD93" s="41" t="str">
        <f t="shared" si="40"/>
        <v/>
      </c>
      <c r="AE93" s="41" t="str">
        <f t="shared" si="41"/>
        <v/>
      </c>
      <c r="AF93" s="40"/>
    </row>
    <row r="94" spans="1:32" x14ac:dyDescent="0.25">
      <c r="A94" s="71"/>
      <c r="B94" s="71"/>
      <c r="C94" s="41" t="str">
        <f t="shared" si="42"/>
        <v/>
      </c>
      <c r="D94" s="71"/>
      <c r="E94" s="71"/>
      <c r="F94" s="71"/>
      <c r="G94" s="71"/>
      <c r="H94" s="71"/>
      <c r="I94" s="71"/>
      <c r="J94" s="71"/>
      <c r="K94" s="71"/>
      <c r="L94" s="71"/>
      <c r="M94" s="71"/>
      <c r="N94" s="41" t="str">
        <f t="shared" si="43"/>
        <v/>
      </c>
      <c r="O94" s="41" t="str">
        <f t="shared" si="43"/>
        <v/>
      </c>
      <c r="P94" s="41" t="str">
        <f t="shared" si="44"/>
        <v/>
      </c>
      <c r="Q94" s="41" t="str">
        <f t="shared" si="45"/>
        <v/>
      </c>
      <c r="R94" s="41" t="str">
        <f t="shared" si="30"/>
        <v/>
      </c>
      <c r="S94" s="41" t="str">
        <f t="shared" si="46"/>
        <v/>
      </c>
      <c r="T94" s="41" t="str">
        <f t="shared" si="47"/>
        <v/>
      </c>
      <c r="U94" s="41" t="str">
        <f t="shared" si="31"/>
        <v/>
      </c>
      <c r="V94" s="41" t="str">
        <f t="shared" si="32"/>
        <v/>
      </c>
      <c r="W94" s="41" t="str">
        <f t="shared" si="33"/>
        <v/>
      </c>
      <c r="X94" s="41" t="str">
        <f t="shared" si="34"/>
        <v/>
      </c>
      <c r="Y94" s="41" t="str">
        <f t="shared" si="35"/>
        <v/>
      </c>
      <c r="Z94" s="41" t="str">
        <f t="shared" si="36"/>
        <v/>
      </c>
      <c r="AA94" s="41" t="str">
        <f t="shared" si="37"/>
        <v/>
      </c>
      <c r="AB94" s="41" t="str">
        <f t="shared" si="38"/>
        <v/>
      </c>
      <c r="AC94" s="41" t="str">
        <f t="shared" si="39"/>
        <v/>
      </c>
      <c r="AD94" s="41" t="str">
        <f t="shared" si="40"/>
        <v/>
      </c>
      <c r="AE94" s="41" t="str">
        <f t="shared" si="41"/>
        <v/>
      </c>
      <c r="AF94" s="40"/>
    </row>
    <row r="95" spans="1:32" x14ac:dyDescent="0.25">
      <c r="A95" s="71"/>
      <c r="B95" s="71"/>
      <c r="C95" s="41" t="str">
        <f t="shared" si="42"/>
        <v/>
      </c>
      <c r="D95" s="71"/>
      <c r="E95" s="71"/>
      <c r="F95" s="71"/>
      <c r="G95" s="71"/>
      <c r="H95" s="71"/>
      <c r="I95" s="71"/>
      <c r="J95" s="71"/>
      <c r="K95" s="71"/>
      <c r="L95" s="71"/>
      <c r="M95" s="71"/>
      <c r="N95" s="41" t="str">
        <f t="shared" si="43"/>
        <v/>
      </c>
      <c r="O95" s="41" t="str">
        <f t="shared" si="43"/>
        <v/>
      </c>
      <c r="P95" s="41" t="str">
        <f t="shared" si="44"/>
        <v/>
      </c>
      <c r="Q95" s="41" t="str">
        <f t="shared" si="45"/>
        <v/>
      </c>
      <c r="R95" s="41" t="str">
        <f t="shared" si="30"/>
        <v/>
      </c>
      <c r="S95" s="41" t="str">
        <f t="shared" si="46"/>
        <v/>
      </c>
      <c r="T95" s="41" t="str">
        <f t="shared" si="47"/>
        <v/>
      </c>
      <c r="U95" s="41" t="str">
        <f t="shared" si="31"/>
        <v/>
      </c>
      <c r="V95" s="41" t="str">
        <f t="shared" si="32"/>
        <v/>
      </c>
      <c r="W95" s="41" t="str">
        <f t="shared" si="33"/>
        <v/>
      </c>
      <c r="X95" s="41" t="str">
        <f t="shared" si="34"/>
        <v/>
      </c>
      <c r="Y95" s="41" t="str">
        <f t="shared" si="35"/>
        <v/>
      </c>
      <c r="Z95" s="41" t="str">
        <f t="shared" si="36"/>
        <v/>
      </c>
      <c r="AA95" s="41" t="str">
        <f t="shared" si="37"/>
        <v/>
      </c>
      <c r="AB95" s="41" t="str">
        <f t="shared" si="38"/>
        <v/>
      </c>
      <c r="AC95" s="41" t="str">
        <f t="shared" si="39"/>
        <v/>
      </c>
      <c r="AD95" s="41" t="str">
        <f t="shared" si="40"/>
        <v/>
      </c>
      <c r="AE95" s="41" t="str">
        <f t="shared" si="41"/>
        <v/>
      </c>
      <c r="AF95" s="40"/>
    </row>
    <row r="96" spans="1:32" x14ac:dyDescent="0.25">
      <c r="A96" s="71"/>
      <c r="B96" s="71"/>
      <c r="C96" s="41" t="str">
        <f t="shared" si="42"/>
        <v/>
      </c>
      <c r="D96" s="71"/>
      <c r="E96" s="71"/>
      <c r="F96" s="71"/>
      <c r="G96" s="71"/>
      <c r="H96" s="71"/>
      <c r="I96" s="71"/>
      <c r="J96" s="71"/>
      <c r="K96" s="71"/>
      <c r="L96" s="71"/>
      <c r="M96" s="71"/>
      <c r="N96" s="41" t="str">
        <f t="shared" si="43"/>
        <v/>
      </c>
      <c r="O96" s="41" t="str">
        <f t="shared" si="43"/>
        <v/>
      </c>
      <c r="P96" s="41" t="str">
        <f t="shared" si="44"/>
        <v/>
      </c>
      <c r="Q96" s="41" t="str">
        <f t="shared" si="45"/>
        <v/>
      </c>
      <c r="R96" s="41" t="str">
        <f t="shared" si="30"/>
        <v/>
      </c>
      <c r="S96" s="41" t="str">
        <f t="shared" si="46"/>
        <v/>
      </c>
      <c r="T96" s="41" t="str">
        <f t="shared" si="47"/>
        <v/>
      </c>
      <c r="U96" s="41" t="str">
        <f t="shared" si="31"/>
        <v/>
      </c>
      <c r="V96" s="41" t="str">
        <f t="shared" si="32"/>
        <v/>
      </c>
      <c r="W96" s="41" t="str">
        <f t="shared" si="33"/>
        <v/>
      </c>
      <c r="X96" s="41" t="str">
        <f t="shared" si="34"/>
        <v/>
      </c>
      <c r="Y96" s="41" t="str">
        <f t="shared" si="35"/>
        <v/>
      </c>
      <c r="Z96" s="41" t="str">
        <f t="shared" si="36"/>
        <v/>
      </c>
      <c r="AA96" s="41" t="str">
        <f t="shared" si="37"/>
        <v/>
      </c>
      <c r="AB96" s="41" t="str">
        <f t="shared" si="38"/>
        <v/>
      </c>
      <c r="AC96" s="41" t="str">
        <f t="shared" si="39"/>
        <v/>
      </c>
      <c r="AD96" s="41" t="str">
        <f t="shared" si="40"/>
        <v/>
      </c>
      <c r="AE96" s="41" t="str">
        <f t="shared" si="41"/>
        <v/>
      </c>
      <c r="AF96" s="40"/>
    </row>
    <row r="97" spans="1:32" x14ac:dyDescent="0.25">
      <c r="A97" s="71"/>
      <c r="B97" s="71"/>
      <c r="C97" s="41" t="str">
        <f t="shared" si="42"/>
        <v/>
      </c>
      <c r="D97" s="71"/>
      <c r="E97" s="71"/>
      <c r="F97" s="71"/>
      <c r="G97" s="71"/>
      <c r="H97" s="71"/>
      <c r="I97" s="71"/>
      <c r="J97" s="71"/>
      <c r="K97" s="71"/>
      <c r="L97" s="71"/>
      <c r="M97" s="71"/>
      <c r="N97" s="41" t="str">
        <f t="shared" si="43"/>
        <v/>
      </c>
      <c r="O97" s="41" t="str">
        <f t="shared" si="43"/>
        <v/>
      </c>
      <c r="P97" s="41" t="str">
        <f t="shared" si="44"/>
        <v/>
      </c>
      <c r="Q97" s="41" t="str">
        <f t="shared" si="45"/>
        <v/>
      </c>
      <c r="R97" s="41" t="str">
        <f t="shared" si="30"/>
        <v/>
      </c>
      <c r="S97" s="41" t="str">
        <f t="shared" si="46"/>
        <v/>
      </c>
      <c r="T97" s="41" t="str">
        <f t="shared" si="47"/>
        <v/>
      </c>
      <c r="U97" s="41" t="str">
        <f t="shared" si="31"/>
        <v/>
      </c>
      <c r="V97" s="41" t="str">
        <f t="shared" si="32"/>
        <v/>
      </c>
      <c r="W97" s="41" t="str">
        <f t="shared" si="33"/>
        <v/>
      </c>
      <c r="X97" s="41" t="str">
        <f t="shared" si="34"/>
        <v/>
      </c>
      <c r="Y97" s="41" t="str">
        <f t="shared" si="35"/>
        <v/>
      </c>
      <c r="Z97" s="41" t="str">
        <f t="shared" si="36"/>
        <v/>
      </c>
      <c r="AA97" s="41" t="str">
        <f t="shared" si="37"/>
        <v/>
      </c>
      <c r="AB97" s="41" t="str">
        <f t="shared" si="38"/>
        <v/>
      </c>
      <c r="AC97" s="41" t="str">
        <f t="shared" si="39"/>
        <v/>
      </c>
      <c r="AD97" s="41" t="str">
        <f t="shared" si="40"/>
        <v/>
      </c>
      <c r="AE97" s="41" t="str">
        <f t="shared" si="41"/>
        <v/>
      </c>
      <c r="AF97" s="40"/>
    </row>
    <row r="98" spans="1:32" x14ac:dyDescent="0.25">
      <c r="A98" s="71"/>
      <c r="B98" s="71"/>
      <c r="C98" s="41" t="str">
        <f t="shared" si="42"/>
        <v/>
      </c>
      <c r="D98" s="71"/>
      <c r="E98" s="71"/>
      <c r="F98" s="71"/>
      <c r="G98" s="71"/>
      <c r="H98" s="71"/>
      <c r="I98" s="71"/>
      <c r="J98" s="71"/>
      <c r="K98" s="71"/>
      <c r="L98" s="71"/>
      <c r="M98" s="71"/>
      <c r="N98" s="41" t="str">
        <f t="shared" si="43"/>
        <v/>
      </c>
      <c r="O98" s="41" t="str">
        <f t="shared" si="43"/>
        <v/>
      </c>
      <c r="P98" s="41" t="str">
        <f t="shared" si="44"/>
        <v/>
      </c>
      <c r="Q98" s="41" t="str">
        <f t="shared" si="45"/>
        <v/>
      </c>
      <c r="R98" s="41" t="str">
        <f t="shared" si="30"/>
        <v/>
      </c>
      <c r="S98" s="41" t="str">
        <f t="shared" si="46"/>
        <v/>
      </c>
      <c r="T98" s="41" t="str">
        <f t="shared" si="47"/>
        <v/>
      </c>
      <c r="U98" s="41" t="str">
        <f t="shared" si="31"/>
        <v/>
      </c>
      <c r="V98" s="41" t="str">
        <f t="shared" si="32"/>
        <v/>
      </c>
      <c r="W98" s="41" t="str">
        <f t="shared" si="33"/>
        <v/>
      </c>
      <c r="X98" s="41" t="str">
        <f t="shared" si="34"/>
        <v/>
      </c>
      <c r="Y98" s="41" t="str">
        <f t="shared" si="35"/>
        <v/>
      </c>
      <c r="Z98" s="41" t="str">
        <f t="shared" si="36"/>
        <v/>
      </c>
      <c r="AA98" s="41" t="str">
        <f t="shared" si="37"/>
        <v/>
      </c>
      <c r="AB98" s="41" t="str">
        <f t="shared" si="38"/>
        <v/>
      </c>
      <c r="AC98" s="41" t="str">
        <f t="shared" si="39"/>
        <v/>
      </c>
      <c r="AD98" s="41" t="str">
        <f t="shared" si="40"/>
        <v/>
      </c>
      <c r="AE98" s="41" t="str">
        <f t="shared" ref="AE98:AE100" si="48">IF(ISBLANK(F98),"",(AC98+AD98))</f>
        <v/>
      </c>
      <c r="AF98" s="40"/>
    </row>
    <row r="99" spans="1:32" x14ac:dyDescent="0.25">
      <c r="A99" s="71"/>
      <c r="B99" s="71"/>
      <c r="C99" s="41" t="str">
        <f t="shared" si="42"/>
        <v/>
      </c>
      <c r="D99" s="71"/>
      <c r="E99" s="71"/>
      <c r="F99" s="71"/>
      <c r="G99" s="71"/>
      <c r="H99" s="71"/>
      <c r="I99" s="71"/>
      <c r="J99" s="71"/>
      <c r="K99" s="71"/>
      <c r="L99" s="71"/>
      <c r="M99" s="71"/>
      <c r="N99" s="41" t="str">
        <f t="shared" si="43"/>
        <v/>
      </c>
      <c r="O99" s="41" t="str">
        <f t="shared" si="43"/>
        <v/>
      </c>
      <c r="P99" s="41" t="str">
        <f t="shared" si="44"/>
        <v/>
      </c>
      <c r="Q99" s="41" t="str">
        <f t="shared" si="45"/>
        <v/>
      </c>
      <c r="R99" s="41" t="str">
        <f t="shared" si="30"/>
        <v/>
      </c>
      <c r="S99" s="41" t="str">
        <f t="shared" si="46"/>
        <v/>
      </c>
      <c r="T99" s="41" t="str">
        <f t="shared" si="47"/>
        <v/>
      </c>
      <c r="U99" s="41" t="str">
        <f t="shared" si="31"/>
        <v/>
      </c>
      <c r="V99" s="41" t="str">
        <f t="shared" si="32"/>
        <v/>
      </c>
      <c r="W99" s="41" t="str">
        <f t="shared" si="33"/>
        <v/>
      </c>
      <c r="X99" s="41" t="str">
        <f t="shared" si="34"/>
        <v/>
      </c>
      <c r="Y99" s="41" t="str">
        <f t="shared" si="35"/>
        <v/>
      </c>
      <c r="Z99" s="41" t="str">
        <f t="shared" si="36"/>
        <v/>
      </c>
      <c r="AA99" s="41" t="str">
        <f t="shared" si="37"/>
        <v/>
      </c>
      <c r="AB99" s="41" t="str">
        <f t="shared" si="38"/>
        <v/>
      </c>
      <c r="AC99" s="41" t="str">
        <f t="shared" si="39"/>
        <v/>
      </c>
      <c r="AD99" s="41" t="str">
        <f t="shared" si="40"/>
        <v/>
      </c>
      <c r="AE99" s="41" t="str">
        <f t="shared" si="48"/>
        <v/>
      </c>
      <c r="AF99" s="40"/>
    </row>
    <row r="100" spans="1:32" x14ac:dyDescent="0.25">
      <c r="A100" s="71"/>
      <c r="B100" s="71"/>
      <c r="C100" s="41" t="str">
        <f t="shared" si="42"/>
        <v/>
      </c>
      <c r="D100" s="71"/>
      <c r="E100" s="71"/>
      <c r="F100" s="71"/>
      <c r="G100" s="71"/>
      <c r="H100" s="71"/>
      <c r="I100" s="71"/>
      <c r="J100" s="71"/>
      <c r="K100" s="71"/>
      <c r="L100" s="71"/>
      <c r="M100" s="71"/>
      <c r="N100" s="41" t="str">
        <f t="shared" si="43"/>
        <v/>
      </c>
      <c r="O100" s="41" t="str">
        <f t="shared" si="43"/>
        <v/>
      </c>
      <c r="P100" s="41" t="str">
        <f t="shared" si="44"/>
        <v/>
      </c>
      <c r="Q100" s="41" t="str">
        <f t="shared" si="45"/>
        <v/>
      </c>
      <c r="R100" s="41" t="str">
        <f t="shared" si="30"/>
        <v/>
      </c>
      <c r="S100" s="41" t="str">
        <f t="shared" si="46"/>
        <v/>
      </c>
      <c r="T100" s="41" t="str">
        <f t="shared" si="47"/>
        <v/>
      </c>
      <c r="U100" s="41" t="str">
        <f t="shared" si="31"/>
        <v/>
      </c>
      <c r="V100" s="41" t="str">
        <f t="shared" si="32"/>
        <v/>
      </c>
      <c r="W100" s="41" t="str">
        <f t="shared" si="33"/>
        <v/>
      </c>
      <c r="X100" s="41" t="str">
        <f t="shared" si="34"/>
        <v/>
      </c>
      <c r="Y100" s="41" t="str">
        <f t="shared" si="35"/>
        <v/>
      </c>
      <c r="Z100" s="41" t="str">
        <f t="shared" si="36"/>
        <v/>
      </c>
      <c r="AA100" s="41" t="str">
        <f t="shared" si="37"/>
        <v/>
      </c>
      <c r="AB100" s="41" t="str">
        <f t="shared" si="38"/>
        <v/>
      </c>
      <c r="AC100" s="41" t="str">
        <f t="shared" si="39"/>
        <v/>
      </c>
      <c r="AD100" s="41" t="str">
        <f t="shared" si="40"/>
        <v/>
      </c>
      <c r="AE100" s="41" t="str">
        <f t="shared" si="48"/>
        <v/>
      </c>
      <c r="AF100" s="40"/>
    </row>
  </sheetData>
  <sheetProtection algorithmName="SHA-512" hashValue="cfdlfGsy8IilPxYN6sJ03G3vxrkotTTKrAowAnKbwZRMdfNQo6vhCwrfIhAB/4W965y3OChVGyJaax/A/R97+g==" saltValue="7yVeoq4qJTrbBA97rMqIvA==" spinCount="100000" sheet="1" objects="1" scenarios="1"/>
  <mergeCells count="2">
    <mergeCell ref="AH1:AL1"/>
    <mergeCell ref="AN1:AY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Rulleliste!$H$3:$H$4</xm:f>
          </x14:formula1>
          <xm:sqref>F2:F100</xm:sqref>
        </x14:dataValidation>
        <x14:dataValidation type="list" allowBlank="1" showInputMessage="1" showErrorMessage="1">
          <x14:formula1>
            <xm:f>Rulleliste!$D$3:$D$11</xm:f>
          </x14:formula1>
          <xm:sqref>E2:E100</xm:sqref>
        </x14:dataValidation>
        <x14:dataValidation type="list" allowBlank="1" showInputMessage="1" showErrorMessage="1">
          <x14:formula1>
            <xm:f>Rulleliste!$F$3:$F$5</xm:f>
          </x14:formula1>
          <xm:sqref>D2:D100</xm:sqref>
        </x14:dataValidation>
        <x14:dataValidation type="list" allowBlank="1" showInputMessage="1" showErrorMessage="1">
          <x14:formula1>
            <xm:f>Rulleliste!$B$3:$B$4</xm:f>
          </x14:formula1>
          <xm:sqref>B2:B100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B2:L43"/>
  <sheetViews>
    <sheetView workbookViewId="0">
      <selection activeCell="H26" sqref="H26"/>
    </sheetView>
  </sheetViews>
  <sheetFormatPr defaultRowHeight="15" x14ac:dyDescent="0.25"/>
  <cols>
    <col min="5" max="5" width="12.42578125" customWidth="1"/>
    <col min="9" max="9" width="18" customWidth="1"/>
    <col min="10" max="10" width="23.85546875" customWidth="1"/>
    <col min="11" max="11" width="13.5703125" customWidth="1"/>
  </cols>
  <sheetData>
    <row r="2" spans="2:12" ht="15.75" thickBot="1" x14ac:dyDescent="0.3">
      <c r="B2" s="69" t="s">
        <v>97</v>
      </c>
      <c r="C2" s="70"/>
      <c r="D2" s="70"/>
      <c r="E2" s="70"/>
      <c r="F2" s="70"/>
      <c r="G2" s="70"/>
      <c r="I2" s="59" t="s">
        <v>51</v>
      </c>
      <c r="J2" s="60"/>
      <c r="K2" s="61"/>
    </row>
    <row r="3" spans="2:12" ht="15.75" thickBot="1" x14ac:dyDescent="0.3">
      <c r="B3" s="70"/>
      <c r="C3" s="70"/>
      <c r="D3" s="70"/>
      <c r="E3" s="70"/>
      <c r="F3" s="70"/>
      <c r="G3" s="70"/>
      <c r="I3" s="22" t="s">
        <v>52</v>
      </c>
      <c r="J3" s="43"/>
      <c r="K3" s="58" t="s">
        <v>103</v>
      </c>
    </row>
    <row r="4" spans="2:12" x14ac:dyDescent="0.25">
      <c r="B4" s="70"/>
      <c r="C4" s="69" t="s">
        <v>98</v>
      </c>
      <c r="D4" s="70"/>
      <c r="E4" s="74"/>
      <c r="F4" s="69" t="s">
        <v>99</v>
      </c>
      <c r="G4" s="70"/>
      <c r="I4" s="23" t="s">
        <v>36</v>
      </c>
      <c r="J4" s="26">
        <v>45.2</v>
      </c>
      <c r="K4" s="64">
        <f>J4*0.25</f>
        <v>11.3</v>
      </c>
    </row>
    <row r="5" spans="2:12" x14ac:dyDescent="0.25">
      <c r="B5" s="70"/>
      <c r="C5" s="70"/>
      <c r="D5" s="70"/>
      <c r="E5" s="70"/>
      <c r="F5" s="69"/>
      <c r="G5" s="70"/>
      <c r="I5" s="62" t="s">
        <v>84</v>
      </c>
      <c r="J5" s="63">
        <v>21.3</v>
      </c>
      <c r="K5" s="65">
        <f>J5*0.25</f>
        <v>5.3250000000000002</v>
      </c>
    </row>
    <row r="6" spans="2:12" x14ac:dyDescent="0.25">
      <c r="B6" s="70"/>
      <c r="C6" s="69" t="s">
        <v>112</v>
      </c>
      <c r="D6" s="70"/>
      <c r="E6" s="74"/>
      <c r="F6" s="69" t="s">
        <v>99</v>
      </c>
      <c r="G6" s="70"/>
    </row>
    <row r="7" spans="2:12" x14ac:dyDescent="0.25">
      <c r="B7" s="70"/>
      <c r="C7" s="70"/>
      <c r="D7" s="70"/>
      <c r="E7" s="70"/>
      <c r="F7" s="69"/>
      <c r="G7" s="70"/>
    </row>
    <row r="8" spans="2:12" ht="15.75" thickBot="1" x14ac:dyDescent="0.3">
      <c r="B8" s="70"/>
      <c r="C8" s="69" t="s">
        <v>100</v>
      </c>
      <c r="D8" s="70"/>
      <c r="E8" s="74"/>
      <c r="F8" s="69" t="s">
        <v>101</v>
      </c>
      <c r="G8" s="70"/>
      <c r="I8" s="59" t="s">
        <v>76</v>
      </c>
      <c r="J8" s="61"/>
    </row>
    <row r="9" spans="2:12" ht="15.75" thickBot="1" x14ac:dyDescent="0.3">
      <c r="B9" s="70"/>
      <c r="C9" s="70"/>
      <c r="D9" s="70"/>
      <c r="E9" s="70"/>
      <c r="F9" s="69"/>
      <c r="G9" s="70"/>
      <c r="H9" s="42"/>
      <c r="I9" s="27" t="s">
        <v>26</v>
      </c>
      <c r="J9" s="35" t="s">
        <v>77</v>
      </c>
      <c r="L9" s="42"/>
    </row>
    <row r="10" spans="2:12" x14ac:dyDescent="0.25">
      <c r="B10" s="70"/>
      <c r="C10" s="69" t="s">
        <v>26</v>
      </c>
      <c r="D10" s="70"/>
      <c r="E10" s="74"/>
      <c r="F10" s="69" t="s">
        <v>101</v>
      </c>
      <c r="G10" s="70"/>
      <c r="H10" s="42"/>
      <c r="I10" s="23">
        <v>1</v>
      </c>
      <c r="J10" s="34">
        <v>0.65600000000000003</v>
      </c>
      <c r="L10" s="42"/>
    </row>
    <row r="11" spans="2:12" x14ac:dyDescent="0.25">
      <c r="B11" s="70"/>
      <c r="C11" s="70"/>
      <c r="D11" s="70"/>
      <c r="E11" s="70"/>
      <c r="F11" s="70"/>
      <c r="G11" s="70"/>
      <c r="H11" s="42"/>
      <c r="I11" s="23">
        <v>2</v>
      </c>
      <c r="J11" s="34">
        <v>0.82499999999999996</v>
      </c>
      <c r="L11" s="42"/>
    </row>
    <row r="12" spans="2:12" x14ac:dyDescent="0.25">
      <c r="B12" s="70"/>
      <c r="C12" s="69" t="s">
        <v>107</v>
      </c>
      <c r="D12" s="70"/>
      <c r="E12" s="66" t="str">
        <f>IF(ISBLANK(E10),"",(VLOOKUP(E10,I10:J18,2,TRUE)))</f>
        <v/>
      </c>
      <c r="F12" s="69" t="s">
        <v>104</v>
      </c>
      <c r="G12" s="70"/>
      <c r="H12" s="42"/>
      <c r="I12" s="23">
        <v>3</v>
      </c>
      <c r="J12" s="34">
        <v>0.874</v>
      </c>
      <c r="L12" s="42"/>
    </row>
    <row r="13" spans="2:12" x14ac:dyDescent="0.25">
      <c r="B13" s="70"/>
      <c r="C13" s="70"/>
      <c r="D13" s="70"/>
      <c r="E13" s="70"/>
      <c r="F13" s="70"/>
      <c r="G13" s="70"/>
      <c r="I13" s="23">
        <v>4</v>
      </c>
      <c r="J13" s="34">
        <v>0.55900000000000005</v>
      </c>
    </row>
    <row r="14" spans="2:12" x14ac:dyDescent="0.25">
      <c r="B14" s="70"/>
      <c r="C14" s="69" t="s">
        <v>3</v>
      </c>
      <c r="D14" s="70"/>
      <c r="E14" s="66" t="str">
        <f>IF(ISBLANK(E8),"",IF(E8="Hedeslette",K4,K5))</f>
        <v/>
      </c>
      <c r="F14" s="69" t="s">
        <v>105</v>
      </c>
      <c r="G14" s="70"/>
      <c r="I14" s="23">
        <v>5</v>
      </c>
      <c r="J14" s="34">
        <v>0.41199999999999998</v>
      </c>
    </row>
    <row r="15" spans="2:12" x14ac:dyDescent="0.25">
      <c r="B15" s="70"/>
      <c r="C15" s="70"/>
      <c r="D15" s="70"/>
      <c r="E15" s="70"/>
      <c r="F15" s="70"/>
      <c r="G15" s="70"/>
      <c r="I15" s="23">
        <v>6</v>
      </c>
      <c r="J15" s="34">
        <v>0.80300000000000005</v>
      </c>
    </row>
    <row r="16" spans="2:12" x14ac:dyDescent="0.25">
      <c r="B16" s="70"/>
      <c r="C16" s="69" t="s">
        <v>106</v>
      </c>
      <c r="D16" s="70"/>
      <c r="E16" s="67" t="str">
        <f>IF(ISBLANK(E8),"",((E14/1000)*E6*1))</f>
        <v/>
      </c>
      <c r="F16" s="69" t="s">
        <v>10</v>
      </c>
      <c r="G16" s="70"/>
      <c r="I16" s="23">
        <v>7</v>
      </c>
      <c r="J16" s="34">
        <v>0.81699999999999995</v>
      </c>
    </row>
    <row r="17" spans="2:10" x14ac:dyDescent="0.25">
      <c r="B17" s="70"/>
      <c r="C17" s="70"/>
      <c r="D17" s="70"/>
      <c r="E17" s="70"/>
      <c r="F17" s="70"/>
      <c r="G17" s="70"/>
      <c r="I17" s="23">
        <v>8</v>
      </c>
      <c r="J17" s="34">
        <v>1.3109999999999999</v>
      </c>
    </row>
    <row r="18" spans="2:10" x14ac:dyDescent="0.25">
      <c r="B18" s="70"/>
      <c r="C18" s="69" t="s">
        <v>102</v>
      </c>
      <c r="D18" s="70"/>
      <c r="E18" s="67" t="str">
        <f>IF(ISBLANK(E8),"",(E12*E16))</f>
        <v/>
      </c>
      <c r="F18" s="69" t="s">
        <v>108</v>
      </c>
      <c r="G18" s="70"/>
      <c r="I18" s="62">
        <v>9</v>
      </c>
      <c r="J18" s="68">
        <v>0.35849999999999999</v>
      </c>
    </row>
    <row r="19" spans="2:10" x14ac:dyDescent="0.25">
      <c r="B19" s="70"/>
      <c r="C19" s="70"/>
      <c r="D19" s="70"/>
      <c r="E19" s="70"/>
      <c r="F19" s="70"/>
      <c r="G19" s="70"/>
    </row>
    <row r="20" spans="2:10" x14ac:dyDescent="0.25">
      <c r="B20" s="70"/>
      <c r="C20" s="69" t="s">
        <v>110</v>
      </c>
      <c r="D20" s="70"/>
      <c r="E20" s="67" t="str">
        <f>IF(ISBLANK(E8),"",(E4*E18))</f>
        <v/>
      </c>
      <c r="F20" s="69" t="s">
        <v>109</v>
      </c>
      <c r="G20" s="70"/>
    </row>
    <row r="21" spans="2:10" x14ac:dyDescent="0.25">
      <c r="B21" s="70"/>
      <c r="C21" s="70"/>
      <c r="D21" s="70"/>
      <c r="E21" s="70"/>
      <c r="F21" s="70"/>
      <c r="G21" s="70"/>
    </row>
    <row r="24" spans="2:10" x14ac:dyDescent="0.25">
      <c r="B24" s="69" t="s">
        <v>111</v>
      </c>
      <c r="C24" s="70"/>
      <c r="D24" s="70"/>
      <c r="E24" s="70"/>
      <c r="F24" s="70"/>
      <c r="G24" s="70"/>
    </row>
    <row r="25" spans="2:10" x14ac:dyDescent="0.25">
      <c r="B25" s="70"/>
      <c r="C25" s="70"/>
      <c r="D25" s="70"/>
      <c r="E25" s="70"/>
      <c r="F25" s="70"/>
      <c r="G25" s="70"/>
    </row>
    <row r="26" spans="2:10" x14ac:dyDescent="0.25">
      <c r="B26" s="70"/>
      <c r="C26" s="69" t="s">
        <v>98</v>
      </c>
      <c r="D26" s="70"/>
      <c r="E26" s="74"/>
      <c r="F26" s="69" t="s">
        <v>99</v>
      </c>
      <c r="G26" s="70"/>
    </row>
    <row r="27" spans="2:10" x14ac:dyDescent="0.25">
      <c r="B27" s="70"/>
      <c r="C27" s="70"/>
      <c r="D27" s="70"/>
      <c r="E27" s="70"/>
      <c r="F27" s="69"/>
      <c r="G27" s="70"/>
    </row>
    <row r="28" spans="2:10" x14ac:dyDescent="0.25">
      <c r="B28" s="70"/>
      <c r="C28" s="69" t="s">
        <v>112</v>
      </c>
      <c r="D28" s="70"/>
      <c r="E28" s="74"/>
      <c r="F28" s="69" t="s">
        <v>99</v>
      </c>
      <c r="G28" s="70"/>
    </row>
    <row r="29" spans="2:10" x14ac:dyDescent="0.25">
      <c r="B29" s="70"/>
      <c r="C29" s="70"/>
      <c r="D29" s="70"/>
      <c r="E29" s="70"/>
      <c r="F29" s="69"/>
      <c r="G29" s="70"/>
    </row>
    <row r="30" spans="2:10" x14ac:dyDescent="0.25">
      <c r="B30" s="70"/>
      <c r="C30" s="69" t="s">
        <v>100</v>
      </c>
      <c r="D30" s="70"/>
      <c r="E30" s="74"/>
      <c r="F30" s="69" t="s">
        <v>101</v>
      </c>
      <c r="G30" s="70"/>
    </row>
    <row r="31" spans="2:10" x14ac:dyDescent="0.25">
      <c r="B31" s="70"/>
      <c r="C31" s="70"/>
      <c r="D31" s="70"/>
      <c r="E31" s="70"/>
      <c r="F31" s="69"/>
      <c r="G31" s="70"/>
    </row>
    <row r="32" spans="2:10" x14ac:dyDescent="0.25">
      <c r="B32" s="70"/>
      <c r="C32" s="69" t="s">
        <v>26</v>
      </c>
      <c r="D32" s="70"/>
      <c r="E32" s="74"/>
      <c r="F32" s="69" t="s">
        <v>101</v>
      </c>
      <c r="G32" s="70"/>
    </row>
    <row r="33" spans="2:7" x14ac:dyDescent="0.25">
      <c r="B33" s="70"/>
      <c r="C33" s="70"/>
      <c r="D33" s="70"/>
      <c r="E33" s="70"/>
      <c r="F33" s="70"/>
      <c r="G33" s="70"/>
    </row>
    <row r="34" spans="2:7" x14ac:dyDescent="0.25">
      <c r="B34" s="70"/>
      <c r="C34" s="69" t="s">
        <v>107</v>
      </c>
      <c r="D34" s="70"/>
      <c r="E34" s="66" t="str">
        <f>IF(ISBLANK(E32),"",(VLOOKUP(E32,I10:J18,2,TRUE)))</f>
        <v/>
      </c>
      <c r="F34" s="69" t="s">
        <v>104</v>
      </c>
      <c r="G34" s="70"/>
    </row>
    <row r="35" spans="2:7" x14ac:dyDescent="0.25">
      <c r="B35" s="70"/>
      <c r="C35" s="70"/>
      <c r="D35" s="70"/>
      <c r="E35" s="70"/>
      <c r="F35" s="70"/>
      <c r="G35" s="70"/>
    </row>
    <row r="36" spans="2:7" x14ac:dyDescent="0.25">
      <c r="B36" s="70"/>
      <c r="C36" s="69" t="s">
        <v>3</v>
      </c>
      <c r="D36" s="70"/>
      <c r="E36" s="66" t="str">
        <f>IF(ISBLANK(E30),"",IF(E30="Hedeslette",K4,K5))</f>
        <v/>
      </c>
      <c r="F36" s="69" t="s">
        <v>105</v>
      </c>
      <c r="G36" s="70"/>
    </row>
    <row r="37" spans="2:7" x14ac:dyDescent="0.25">
      <c r="B37" s="70"/>
      <c r="C37" s="70"/>
      <c r="D37" s="70"/>
      <c r="E37" s="70"/>
      <c r="F37" s="70"/>
      <c r="G37" s="70"/>
    </row>
    <row r="38" spans="2:7" x14ac:dyDescent="0.25">
      <c r="B38" s="70"/>
      <c r="C38" s="69" t="s">
        <v>106</v>
      </c>
      <c r="D38" s="70"/>
      <c r="E38" s="67" t="str">
        <f>IF(ISBLANK(E30),"",((E36/1000)*E28*1))</f>
        <v/>
      </c>
      <c r="F38" s="69" t="s">
        <v>10</v>
      </c>
      <c r="G38" s="70"/>
    </row>
    <row r="39" spans="2:7" x14ac:dyDescent="0.25">
      <c r="B39" s="70"/>
      <c r="C39" s="70"/>
      <c r="D39" s="70"/>
      <c r="E39" s="70"/>
      <c r="F39" s="70"/>
      <c r="G39" s="70"/>
    </row>
    <row r="40" spans="2:7" x14ac:dyDescent="0.25">
      <c r="B40" s="70"/>
      <c r="C40" s="69" t="s">
        <v>102</v>
      </c>
      <c r="D40" s="70"/>
      <c r="E40" s="67" t="str">
        <f>IF(ISBLANK(E30),"",(E34*E38))</f>
        <v/>
      </c>
      <c r="F40" s="69" t="s">
        <v>108</v>
      </c>
      <c r="G40" s="70"/>
    </row>
    <row r="41" spans="2:7" x14ac:dyDescent="0.25">
      <c r="B41" s="70"/>
      <c r="C41" s="70"/>
      <c r="D41" s="70"/>
      <c r="E41" s="70"/>
      <c r="F41" s="70"/>
      <c r="G41" s="70"/>
    </row>
    <row r="42" spans="2:7" x14ac:dyDescent="0.25">
      <c r="B42" s="70"/>
      <c r="C42" s="69" t="s">
        <v>110</v>
      </c>
      <c r="D42" s="70"/>
      <c r="E42" s="67" t="str">
        <f>IF(ISBLANK(E30),"",(E26*E40))</f>
        <v/>
      </c>
      <c r="F42" s="69" t="s">
        <v>109</v>
      </c>
      <c r="G42" s="70"/>
    </row>
    <row r="43" spans="2:7" x14ac:dyDescent="0.25">
      <c r="B43" s="70"/>
      <c r="C43" s="70"/>
      <c r="D43" s="70"/>
      <c r="E43" s="70"/>
      <c r="F43" s="70"/>
      <c r="G43" s="70"/>
    </row>
  </sheetData>
  <sheetProtection algorithmName="SHA-512" hashValue="VoYFHjnFVJVpVzcTAHa/Xzn+98l3fdhYZxfC7PAFkRzJ7QSrSysn3plQUuF7INoLBx6UvP5h4VDD9BhC9UbcjA==" saltValue="xdkDLQJEyVOm1NJ9SIHxZQ==" spinCount="100000" sheet="1" objects="1" scenarios="1"/>
  <dataValidations count="2">
    <dataValidation type="list" allowBlank="1" showInputMessage="1" showErrorMessage="1" sqref="E8 E30">
      <formula1>$I$4:$I$5</formula1>
    </dataValidation>
    <dataValidation type="list" allowBlank="1" showInputMessage="1" showErrorMessage="1" sqref="E10 E32">
      <formula1>$I$10:$I$18</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B2:G20"/>
  <sheetViews>
    <sheetView workbookViewId="0">
      <selection activeCell="E5" sqref="E5"/>
    </sheetView>
  </sheetViews>
  <sheetFormatPr defaultRowHeight="15" x14ac:dyDescent="0.25"/>
  <cols>
    <col min="3" max="3" width="17" customWidth="1"/>
  </cols>
  <sheetData>
    <row r="2" spans="2:7" x14ac:dyDescent="0.25">
      <c r="B2" s="73" t="s">
        <v>89</v>
      </c>
      <c r="C2" s="69"/>
      <c r="D2" s="69"/>
      <c r="E2" s="69"/>
      <c r="F2" s="69"/>
      <c r="G2" s="69"/>
    </row>
    <row r="3" spans="2:7" x14ac:dyDescent="0.25">
      <c r="B3" s="69"/>
      <c r="C3" s="69"/>
      <c r="D3" s="69"/>
      <c r="E3" s="69"/>
      <c r="F3" s="69"/>
      <c r="G3" s="69"/>
    </row>
    <row r="4" spans="2:7" x14ac:dyDescent="0.25">
      <c r="B4" s="69"/>
      <c r="C4" s="69"/>
      <c r="D4" s="69"/>
      <c r="E4" s="69"/>
      <c r="F4" s="69"/>
      <c r="G4" s="69"/>
    </row>
    <row r="5" spans="2:7" x14ac:dyDescent="0.25">
      <c r="B5" s="69"/>
      <c r="C5" s="69" t="s">
        <v>87</v>
      </c>
      <c r="D5" s="69"/>
      <c r="E5" s="72">
        <f>SUM(FØR!AE2:AE100)</f>
        <v>0</v>
      </c>
      <c r="F5" s="69" t="s">
        <v>91</v>
      </c>
      <c r="G5" s="69"/>
    </row>
    <row r="6" spans="2:7" x14ac:dyDescent="0.25">
      <c r="B6" s="69"/>
      <c r="C6" s="69"/>
      <c r="D6" s="69"/>
      <c r="E6" s="69"/>
      <c r="F6" s="69"/>
      <c r="G6" s="69"/>
    </row>
    <row r="7" spans="2:7" x14ac:dyDescent="0.25">
      <c r="B7" s="69"/>
      <c r="C7" s="69" t="s">
        <v>88</v>
      </c>
      <c r="D7" s="69"/>
      <c r="E7" s="72">
        <f>SUM(EFTER!AE2:AE100)</f>
        <v>0</v>
      </c>
      <c r="F7" s="69" t="s">
        <v>91</v>
      </c>
      <c r="G7" s="69"/>
    </row>
    <row r="8" spans="2:7" x14ac:dyDescent="0.25">
      <c r="B8" s="69"/>
      <c r="C8" s="69"/>
      <c r="D8" s="69"/>
      <c r="E8" s="69"/>
      <c r="F8" s="69"/>
      <c r="G8" s="69"/>
    </row>
    <row r="9" spans="2:7" x14ac:dyDescent="0.25">
      <c r="B9" s="73" t="s">
        <v>90</v>
      </c>
      <c r="C9" s="69"/>
      <c r="D9" s="69"/>
      <c r="E9" s="69"/>
      <c r="F9" s="69"/>
      <c r="G9" s="69"/>
    </row>
    <row r="10" spans="2:7" x14ac:dyDescent="0.25">
      <c r="B10" s="69"/>
      <c r="C10" s="69"/>
      <c r="D10" s="69"/>
      <c r="E10" s="69"/>
      <c r="F10" s="69"/>
      <c r="G10" s="69"/>
    </row>
    <row r="11" spans="2:7" x14ac:dyDescent="0.25">
      <c r="B11" s="69"/>
      <c r="C11" s="69" t="s">
        <v>87</v>
      </c>
      <c r="D11" s="69"/>
      <c r="E11" s="72">
        <f>IF(ISBLANK(Grøfter!E4),0,Grøfter!E20)</f>
        <v>0</v>
      </c>
      <c r="F11" s="69" t="s">
        <v>91</v>
      </c>
      <c r="G11" s="69"/>
    </row>
    <row r="12" spans="2:7" x14ac:dyDescent="0.25">
      <c r="B12" s="69"/>
      <c r="C12" s="69"/>
      <c r="D12" s="69"/>
      <c r="E12" s="69"/>
      <c r="F12" s="69"/>
      <c r="G12" s="69"/>
    </row>
    <row r="13" spans="2:7" x14ac:dyDescent="0.25">
      <c r="B13" s="69"/>
      <c r="C13" s="69" t="s">
        <v>88</v>
      </c>
      <c r="D13" s="69"/>
      <c r="E13" s="72">
        <f>IF(ISBLANK(Grøfter!E26),0,Grøfter!E42)</f>
        <v>0</v>
      </c>
      <c r="F13" s="69" t="s">
        <v>91</v>
      </c>
      <c r="G13" s="69"/>
    </row>
    <row r="14" spans="2:7" x14ac:dyDescent="0.25">
      <c r="B14" s="69"/>
      <c r="C14" s="69"/>
      <c r="D14" s="69"/>
      <c r="E14" s="69"/>
      <c r="F14" s="69"/>
      <c r="G14" s="69"/>
    </row>
    <row r="15" spans="2:7" x14ac:dyDescent="0.25">
      <c r="B15" s="69"/>
      <c r="C15" s="69"/>
      <c r="D15" s="69"/>
      <c r="E15" s="69"/>
      <c r="F15" s="69"/>
      <c r="G15" s="69"/>
    </row>
    <row r="16" spans="2:7" ht="15.75" thickBot="1" x14ac:dyDescent="0.3">
      <c r="B16" s="69"/>
      <c r="C16" s="69" t="s">
        <v>92</v>
      </c>
      <c r="D16" s="69"/>
      <c r="E16" s="75">
        <f>IF(ISBLANK(E11),E5-E7,(E5-E7)+(E11-E13))</f>
        <v>0</v>
      </c>
      <c r="F16" s="69" t="s">
        <v>91</v>
      </c>
      <c r="G16" s="69"/>
    </row>
    <row r="17" spans="2:7" ht="15.75" thickTop="1" x14ac:dyDescent="0.25">
      <c r="B17" s="69"/>
      <c r="C17" s="69"/>
      <c r="D17" s="69"/>
      <c r="E17" s="69"/>
      <c r="F17" s="69"/>
      <c r="G17" s="69"/>
    </row>
    <row r="18" spans="2:7" x14ac:dyDescent="0.25">
      <c r="B18" s="70"/>
      <c r="C18" s="70"/>
      <c r="D18" s="70"/>
      <c r="E18" s="70"/>
      <c r="F18" s="70"/>
      <c r="G18" s="69"/>
    </row>
    <row r="19" spans="2:7" x14ac:dyDescent="0.25">
      <c r="B19" s="69" t="s">
        <v>93</v>
      </c>
      <c r="C19" s="70"/>
      <c r="D19" s="69"/>
      <c r="E19" s="69"/>
      <c r="F19" s="69"/>
      <c r="G19" s="70"/>
    </row>
    <row r="20" spans="2:7" x14ac:dyDescent="0.25">
      <c r="B20" s="70"/>
      <c r="C20" s="70"/>
      <c r="D20" s="70"/>
      <c r="E20" s="70"/>
      <c r="F20" s="70"/>
      <c r="G20" s="70"/>
    </row>
  </sheetData>
  <sheetProtection algorithmName="SHA-512" hashValue="qyWJVvXpD0YVlQ03ZsvDRAtee3ugyKKMMN9M/7ejeSueevDot6Skr0Ts0JUDXojbo0kWvpvHs1QLIm+8kGwvZA==" saltValue="/UIWrcUw2tYzpJ0+wkmnt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B2:H11"/>
  <sheetViews>
    <sheetView workbookViewId="0">
      <selection activeCell="I22" sqref="I22"/>
    </sheetView>
  </sheetViews>
  <sheetFormatPr defaultRowHeight="15" x14ac:dyDescent="0.25"/>
  <sheetData>
    <row r="2" spans="2:8" x14ac:dyDescent="0.25">
      <c r="B2" s="36" t="s">
        <v>82</v>
      </c>
      <c r="C2" s="36"/>
      <c r="D2" s="36" t="s">
        <v>26</v>
      </c>
      <c r="E2" s="36"/>
      <c r="F2" s="36" t="s">
        <v>25</v>
      </c>
      <c r="G2" s="36"/>
      <c r="H2" s="36" t="s">
        <v>83</v>
      </c>
    </row>
    <row r="3" spans="2:8" x14ac:dyDescent="0.25">
      <c r="B3" s="36" t="s">
        <v>84</v>
      </c>
      <c r="C3" s="36"/>
      <c r="D3" s="36">
        <v>1</v>
      </c>
      <c r="E3" s="36"/>
      <c r="F3" s="36">
        <v>1</v>
      </c>
      <c r="G3" s="36"/>
      <c r="H3" s="36" t="s">
        <v>85</v>
      </c>
    </row>
    <row r="4" spans="2:8" x14ac:dyDescent="0.25">
      <c r="B4" s="36" t="s">
        <v>36</v>
      </c>
      <c r="C4" s="36"/>
      <c r="D4" s="36">
        <v>2</v>
      </c>
      <c r="E4" s="36"/>
      <c r="F4" s="36">
        <v>2</v>
      </c>
      <c r="G4" s="36"/>
      <c r="H4" s="36" t="s">
        <v>37</v>
      </c>
    </row>
    <row r="5" spans="2:8" x14ac:dyDescent="0.25">
      <c r="B5" s="36"/>
      <c r="C5" s="36"/>
      <c r="D5" s="36">
        <v>3</v>
      </c>
      <c r="E5" s="36"/>
      <c r="F5" s="36">
        <v>3</v>
      </c>
      <c r="G5" s="36"/>
      <c r="H5" s="36"/>
    </row>
    <row r="6" spans="2:8" x14ac:dyDescent="0.25">
      <c r="B6" s="36"/>
      <c r="C6" s="36"/>
      <c r="D6" s="36">
        <v>4</v>
      </c>
      <c r="E6" s="36"/>
      <c r="F6" s="36"/>
      <c r="G6" s="36"/>
      <c r="H6" s="36"/>
    </row>
    <row r="7" spans="2:8" x14ac:dyDescent="0.25">
      <c r="B7" s="36"/>
      <c r="C7" s="36"/>
      <c r="D7" s="36">
        <v>5</v>
      </c>
      <c r="E7" s="36"/>
      <c r="F7" s="37"/>
      <c r="G7" s="36"/>
      <c r="H7" s="36"/>
    </row>
    <row r="8" spans="2:8" x14ac:dyDescent="0.25">
      <c r="B8" s="36"/>
      <c r="C8" s="36"/>
      <c r="D8" s="36">
        <v>6</v>
      </c>
      <c r="E8" s="36"/>
      <c r="F8" s="36"/>
      <c r="G8" s="36"/>
      <c r="H8" s="36"/>
    </row>
    <row r="9" spans="2:8" x14ac:dyDescent="0.25">
      <c r="B9" s="36"/>
      <c r="C9" s="36"/>
      <c r="D9" s="36">
        <v>7</v>
      </c>
      <c r="E9" s="36"/>
      <c r="F9" s="36"/>
      <c r="G9" s="36"/>
      <c r="H9" s="36"/>
    </row>
    <row r="10" spans="2:8" x14ac:dyDescent="0.25">
      <c r="B10" s="36"/>
      <c r="C10" s="36"/>
      <c r="D10" s="36">
        <v>8</v>
      </c>
      <c r="E10" s="36"/>
      <c r="F10" s="36"/>
      <c r="G10" s="36"/>
      <c r="H10" s="36"/>
    </row>
    <row r="11" spans="2:8" x14ac:dyDescent="0.25">
      <c r="B11" s="36"/>
      <c r="C11" s="36"/>
      <c r="D11" s="36">
        <v>9</v>
      </c>
      <c r="E11" s="36"/>
      <c r="F11" s="36"/>
      <c r="G11" s="36"/>
      <c r="H11" s="36"/>
    </row>
  </sheetData>
  <sheetProtection algorithmName="SHA-512" hashValue="Ul/2LI93pFd7B7J0rqjZiOeoFBPsll3W+/rUoBBPYNwF2sSQ5xyM/4AxNJriuwsBObUWY7M3XiNMvKo9GdWLSg==" saltValue="gONiAt8Rc1rjjB2gGyyeS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Vejledning</vt:lpstr>
      <vt:lpstr>FØR</vt:lpstr>
      <vt:lpstr>EFTER</vt:lpstr>
      <vt:lpstr>Grøfter</vt:lpstr>
      <vt:lpstr>Resultat</vt:lpstr>
      <vt:lpstr>Rulleliste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 Jensen</cp:lastModifiedBy>
  <dcterms:created xsi:type="dcterms:W3CDTF">2019-11-06T19:28:59Z</dcterms:created>
  <dcterms:modified xsi:type="dcterms:W3CDTF">2024-05-13T09:09:52Z</dcterms:modified>
</cp:coreProperties>
</file>