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17312\AppData\Roaming\cBrain\F2\Temp\28116990\"/>
    </mc:Choice>
  </mc:AlternateContent>
  <bookViews>
    <workbookView xWindow="0" yWindow="0" windowWidth="19200" windowHeight="6300" tabRatio="865"/>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6" l="1"/>
  <c r="C10" i="6"/>
  <c r="C10" i="27" l="1"/>
  <c r="F10" i="27"/>
  <c r="D10" i="27"/>
  <c r="E10" i="27"/>
  <c r="D10" i="6"/>
  <c r="E10" i="6"/>
  <c r="D10" i="24"/>
  <c r="E10" i="24"/>
  <c r="F10" i="24"/>
  <c r="C10" i="24"/>
  <c r="D10" i="23"/>
  <c r="E10" i="23"/>
  <c r="F10" i="23"/>
  <c r="C10" i="23"/>
  <c r="D10" i="25"/>
  <c r="E10" i="25"/>
  <c r="F10" i="25"/>
  <c r="C10" i="25"/>
  <c r="F10" i="26"/>
  <c r="D10" i="26"/>
  <c r="E10" i="26"/>
  <c r="C10" i="26"/>
  <c r="C8" i="23" l="1"/>
  <c r="C24" i="24" l="1"/>
  <c r="C25" i="24" s="1"/>
  <c r="C23" i="24"/>
  <c r="C22" i="24"/>
  <c r="C24" i="6"/>
  <c r="C25" i="6" s="1"/>
  <c r="C23" i="6"/>
  <c r="C22" i="6"/>
  <c r="C8" i="6" l="1"/>
  <c r="C13" i="6" s="1"/>
  <c r="C15" i="6" s="1"/>
  <c r="C18" i="6" s="1"/>
  <c r="C24" i="27" l="1"/>
  <c r="C25" i="27" s="1"/>
  <c r="I9" i="2" s="1"/>
  <c r="C23" i="27"/>
  <c r="C22" i="27"/>
  <c r="C24" i="26"/>
  <c r="C25" i="26" s="1"/>
  <c r="C23" i="26"/>
  <c r="C22" i="26"/>
  <c r="D8" i="26"/>
  <c r="E8" i="26"/>
  <c r="F8" i="26"/>
  <c r="C24" i="23"/>
  <c r="C25" i="23" s="1"/>
  <c r="C23" i="23"/>
  <c r="C22" i="23"/>
  <c r="C24" i="25"/>
  <c r="C25" i="25" s="1"/>
  <c r="C23" i="25"/>
  <c r="C22" i="25"/>
  <c r="F8" i="25"/>
  <c r="C8" i="25"/>
  <c r="C13" i="25" s="1"/>
  <c r="C15" i="25" s="1"/>
  <c r="C18" i="25" s="1"/>
  <c r="D8" i="23"/>
  <c r="E8" i="23"/>
  <c r="F8" i="23"/>
  <c r="F8" i="27" l="1"/>
  <c r="F13" i="27" s="1"/>
  <c r="F15" i="27" s="1"/>
  <c r="F18" i="27" s="1"/>
  <c r="E8" i="27"/>
  <c r="E13" i="27" s="1"/>
  <c r="E15" i="27" s="1"/>
  <c r="E18" i="27" s="1"/>
  <c r="D8" i="27"/>
  <c r="D13" i="27" s="1"/>
  <c r="D15" i="27" s="1"/>
  <c r="D18" i="27" s="1"/>
  <c r="F13" i="26"/>
  <c r="F15" i="26" s="1"/>
  <c r="F18" i="26" s="1"/>
  <c r="E13" i="26"/>
  <c r="E15" i="26" s="1"/>
  <c r="E18" i="26" s="1"/>
  <c r="D13" i="26"/>
  <c r="D15" i="26" s="1"/>
  <c r="D18" i="26" s="1"/>
  <c r="F13" i="25"/>
  <c r="F15" i="25" s="1"/>
  <c r="F18" i="25" s="1"/>
  <c r="E8" i="25"/>
  <c r="E13" i="25" s="1"/>
  <c r="E15" i="25" s="1"/>
  <c r="E18" i="25" s="1"/>
  <c r="D8" i="25"/>
  <c r="D13" i="25" s="1"/>
  <c r="D15" i="25" s="1"/>
  <c r="D18" i="25" s="1"/>
  <c r="E13" i="23"/>
  <c r="F13" i="23"/>
  <c r="D13" i="23"/>
  <c r="F8" i="24"/>
  <c r="F13" i="24" s="1"/>
  <c r="E8" i="24"/>
  <c r="E13" i="24" s="1"/>
  <c r="D8" i="24"/>
  <c r="D13" i="24" s="1"/>
  <c r="D8" i="6"/>
  <c r="E8" i="6"/>
  <c r="F8" i="6"/>
  <c r="C20" i="25" l="1"/>
  <c r="C21" i="25" s="1"/>
  <c r="D15" i="23"/>
  <c r="D18" i="23" s="1"/>
  <c r="F15" i="23"/>
  <c r="F18" i="23" s="1"/>
  <c r="E15" i="23"/>
  <c r="E18" i="23" s="1"/>
  <c r="F15" i="24"/>
  <c r="F18" i="24" s="1"/>
  <c r="D15" i="24"/>
  <c r="D18" i="24" s="1"/>
  <c r="E15" i="24"/>
  <c r="E18" i="24" s="1"/>
  <c r="E13" i="6"/>
  <c r="D13" i="6"/>
  <c r="F13" i="6"/>
  <c r="I27" i="2"/>
  <c r="I26" i="2"/>
  <c r="D15" i="6" l="1"/>
  <c r="D18" i="6" s="1"/>
  <c r="F15" i="6"/>
  <c r="F18" i="6" s="1"/>
  <c r="E15" i="6"/>
  <c r="E18" i="6" s="1"/>
  <c r="E25" i="2"/>
  <c r="E24" i="2"/>
  <c r="E23" i="2"/>
  <c r="E22" i="2"/>
  <c r="E21" i="2"/>
  <c r="E20" i="2"/>
  <c r="E9" i="2"/>
  <c r="E8" i="2"/>
  <c r="E7" i="2"/>
  <c r="F25" i="2"/>
  <c r="F9" i="2"/>
  <c r="F24" i="2"/>
  <c r="F8" i="2"/>
  <c r="F23" i="2"/>
  <c r="F7" i="2"/>
  <c r="E6" i="2"/>
  <c r="E5" i="2"/>
  <c r="F21" i="2"/>
  <c r="F5" i="2"/>
  <c r="F22" i="2"/>
  <c r="F6" i="2"/>
  <c r="E4" i="2"/>
  <c r="F20" i="2"/>
  <c r="F4" i="2"/>
  <c r="C8" i="27" l="1"/>
  <c r="C13" i="27" s="1"/>
  <c r="C15" i="27" s="1"/>
  <c r="C18" i="27" s="1"/>
  <c r="C20" i="27" s="1"/>
  <c r="C21" i="27" s="1"/>
  <c r="C20" i="6"/>
  <c r="C21" i="6" s="1"/>
  <c r="I4" i="2"/>
  <c r="C8" i="26"/>
  <c r="C13" i="26" s="1"/>
  <c r="C15" i="26" s="1"/>
  <c r="C18" i="26" s="1"/>
  <c r="C20" i="26" s="1"/>
  <c r="C8" i="24"/>
  <c r="C13" i="24" s="1"/>
  <c r="C13" i="23"/>
  <c r="C15" i="23" l="1"/>
  <c r="C18" i="23" s="1"/>
  <c r="C20" i="23" s="1"/>
  <c r="C21" i="23" s="1"/>
  <c r="C15" i="24"/>
  <c r="C18" i="24" s="1"/>
  <c r="C20" i="24" s="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C21" i="26" l="1"/>
  <c r="G20" i="2" l="1"/>
  <c r="I20" i="2"/>
  <c r="G4" i="2"/>
  <c r="I8" i="2"/>
  <c r="I10" i="2" s="1"/>
  <c r="I12" i="2" s="1"/>
  <c r="G24" i="2" l="1"/>
  <c r="I24" i="2"/>
  <c r="I28" i="2" s="1"/>
  <c r="K28" i="2" s="1"/>
  <c r="G8" i="2"/>
  <c r="K10" i="2"/>
  <c r="I13" i="2"/>
  <c r="I30" i="2" l="1"/>
  <c r="I31" i="2" s="1"/>
  <c r="K31" i="2" s="1"/>
  <c r="K13" i="2"/>
  <c r="K61" i="2" l="1"/>
  <c r="I62" i="2"/>
  <c r="I63" i="2" s="1"/>
  <c r="F35" i="1" s="1"/>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Line Raundahl</author>
    <author>Jakob Christian Østergaard</author>
  </authors>
  <commentList>
    <comment ref="B8" authorId="0" shapeId="0">
      <text>
        <r>
          <rPr>
            <sz val="9"/>
            <color indexed="81"/>
            <rFont val="Tahoma"/>
            <family val="2"/>
          </rPr>
          <t>Udover ferie med løn har kommunalt ansatte ret til særlig feriegodgørelse på i alt 1,95%. 
Dette udregnes automatisk.</t>
        </r>
      </text>
    </comment>
    <comment ref="B10" authorId="1" shapeId="0">
      <text>
        <r>
          <rPr>
            <sz val="9"/>
            <color indexed="81"/>
            <rFont val="Tahoma"/>
            <charset val="1"/>
          </rPr>
          <t>ATP udfyldes automatisk til 189,3*12. Dette skyldes at arbejdsgiveren typisk betaler 2/3 af pensionen.</t>
        </r>
      </text>
    </comment>
    <comment ref="B11" authorId="1"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<sst xmlns="http://schemas.openxmlformats.org/spreadsheetml/2006/main" count="253" uniqueCount="109">
  <si>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</si>
  <si>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</si>
  <si>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</si>
  <si>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</si>
  <si>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</si>
  <si>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</si>
  <si>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</si>
  <si>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</si>
  <si>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</si>
  <si>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</si>
  <si>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</si>
  <si>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</si>
  <si>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</si>
  <si>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</si>
  <si>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</si>
  <si>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</si>
  <si>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</si>
  <si>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</si>
  <si>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</si>
  <si>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</si>
  <si>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</si>
  <si>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</si>
  <si>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</si>
  <si>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</si>
  <si>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</si>
  <si>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</si>
  <si>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</si>
  <si>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</si>
  <si>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</si>
  <si>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</si>
  <si>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</si>
  <si>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</si>
  <si>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</si>
  <si>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</si>
  <si>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</si>
  <si>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</si>
  <si>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</si>
  <si>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</si>
  <si>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</si>
  <si>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</si>
  <si>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</si>
  <si>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</si>
  <si>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</si>
  <si>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</si>
  <si>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</si>
  <si>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</si>
  <si>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</si>
  <si>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</si>
  <si>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 xml:space="preserve">Husk at sende skemaet som excel-fil (ikke som PDF) til vandprojekter@mst.dk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</si>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</sst>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40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6" fontId="15" fillId="2" borderId="14" xfId="0" applyNumberFormat="1" applyFont="1" applyFill="1" applyBorder="1" applyAlignment="1" applyProtection="1">
      <alignment horizontal="right" vertical="center" wrapText="1"/>
      <protection locked="0"/>
    </xf>
    <xf numFmtId="164"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5" fontId="14" fillId="3" borderId="26" xfId="0" applyNumberFormat="1" applyFont="1" applyFill="1" applyBorder="1" applyAlignment="1">
      <alignment horizontal="left" wrapText="1"/>
    </xf>
    <xf numFmtId="166"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7"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7"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7"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7"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2" xfId="0" applyFont="1" applyFill="1" applyBorder="1"/>
    <xf numFmtId="17" fontId="22" fillId="3" borderId="42" xfId="0" applyNumberFormat="1"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5" xfId="0" applyNumberFormat="1" applyFont="1" applyFill="1" applyBorder="1" applyAlignment="1" applyProtection="1">
      <alignment horizontal="right" vertical="center" wrapText="1"/>
      <protection locked="0"/>
    </xf>
    <xf numFmtId="14" fontId="15" fillId="3" borderId="43" xfId="0" applyNumberFormat="1" applyFont="1" applyFill="1" applyBorder="1" applyAlignment="1" applyProtection="1">
      <alignment horizontal="right" vertical="center" wrapText="1"/>
      <protection locked="0"/>
    </xf>
    <xf numFmtId="14" fontId="14" fillId="3" borderId="42" xfId="0" applyNumberFormat="1" applyFont="1" applyFill="1" applyBorder="1" applyAlignment="1">
      <alignment horizontal="left" wrapText="1"/>
    </xf>
    <xf numFmtId="14" fontId="15" fillId="3" borderId="46" xfId="0" applyNumberFormat="1" applyFont="1" applyFill="1" applyBorder="1" applyAlignment="1">
      <alignment horizontal="right" vertical="center" wrapText="1"/>
    </xf>
    <xf numFmtId="14" fontId="5" fillId="3" borderId="45"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7"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4"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6"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5" xfId="0" applyNumberFormat="1" applyFont="1" applyFill="1" applyBorder="1" applyAlignment="1" applyProtection="1">
      <alignment vertical="center"/>
    </xf>
    <xf numFmtId="17" fontId="22" fillId="3" borderId="42" xfId="0" applyNumberFormat="1" applyFont="1" applyFill="1" applyBorder="1" applyAlignment="1"/>
    <xf numFmtId="0" fontId="22" fillId="3" borderId="47" xfId="0" applyFont="1" applyFill="1" applyBorder="1"/>
    <xf numFmtId="0" fontId="18" fillId="3" borderId="2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3" borderId="41" xfId="0" applyFont="1" applyFill="1" applyBorder="1" applyAlignment="1">
      <alignment horizontal="center"/>
    </xf>
    <xf numFmtId="0" fontId="18" fillId="3" borderId="36"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applyAlignment="1">
      <alignment horizontal="center"/>
    </xf>
    <xf numFmtId="0" fontId="18" fillId="3" borderId="41" xfId="0" applyFont="1" applyFill="1" applyBorder="1" applyAlignment="1">
      <alignment horizontal="center"/>
    </xf>
    <xf numFmtId="0" fontId="18" fillId="3" borderId="36" xfId="0" applyFont="1" applyFill="1" applyBorder="1" applyAlignment="1">
      <alignment horizontal="center"/>
    </xf>
    <xf numFmtId="0" fontId="18" fillId="3" borderId="0" xfId="0" applyFont="1" applyFill="1" applyBorder="1"/>
    <xf numFmtId="0" fontId="18" fillId="0" borderId="3" xfId="0" applyFont="1" applyFill="1" applyBorder="1" applyAlignment="1">
      <alignment horizontal="center"/>
    </xf>
    <xf numFmtId="0" fontId="18" fillId="0" borderId="48" xfId="0" applyFont="1" applyFill="1" applyBorder="1" applyAlignment="1">
      <alignment horizontal="center"/>
    </xf>
    <xf numFmtId="0" fontId="18" fillId="0" borderId="42" xfId="0" applyFont="1" applyFill="1" applyBorder="1" applyAlignment="1">
      <alignment horizontal="center"/>
    </xf>
    <xf numFmtId="0" fontId="18" fillId="0" borderId="42" xfId="0" applyFont="1" applyFill="1" applyBorder="1" applyAlignment="1">
      <alignment horizontal="right"/>
    </xf>
    <xf numFmtId="0" fontId="18" fillId="3" borderId="49" xfId="0" applyFont="1" applyFill="1" applyBorder="1"/>
    <xf numFmtId="0" fontId="18" fillId="0" borderId="50" xfId="0" applyFont="1" applyFill="1" applyBorder="1" applyAlignment="1">
      <alignment horizontal="center"/>
    </xf>
    <xf numFmtId="0" fontId="22" fillId="3" borderId="0" xfId="0" applyFont="1" applyFill="1" applyBorder="1" applyAlignment="1">
      <alignment horizontal="left" vertical="center"/>
    </xf>
    <xf numFmtId="0" fontId="18" fillId="3" borderId="47" xfId="0" applyFont="1" applyFill="1" applyBorder="1" applyAlignment="1">
      <alignment horizontal="center"/>
    </xf>
    <xf numFmtId="0" fontId="22" fillId="3" borderId="52"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right"/>
    </xf>
    <xf numFmtId="0" fontId="22" fillId="3" borderId="47" xfId="0" applyFont="1" applyFill="1" applyBorder="1" applyAlignment="1">
      <alignment horizontal="center"/>
    </xf>
    <xf numFmtId="0" fontId="22" fillId="3" borderId="53" xfId="0" applyFont="1" applyFill="1" applyBorder="1"/>
    <xf numFmtId="17" fontId="22" fillId="3" borderId="48" xfId="0" applyNumberFormat="1" applyFont="1" applyFill="1" applyBorder="1" applyAlignment="1"/>
    <xf numFmtId="17" fontId="22" fillId="3" borderId="27" xfId="0" applyNumberFormat="1" applyFont="1" applyFill="1" applyBorder="1"/>
    <xf numFmtId="0" fontId="22" fillId="3" borderId="21"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3"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5"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0" xfId="0" applyNumberFormat="1" applyFont="1" applyFill="1" applyBorder="1" applyAlignment="1">
      <alignment horizontal="center" vertical="center"/>
    </xf>
    <xf numFmtId="166"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0" xfId="0" applyFont="1" applyFill="1" applyBorder="1" applyAlignment="1">
      <alignment horizontal="left" vertical="center"/>
    </xf>
    <xf numFmtId="0" fontId="22" fillId="3" borderId="49" xfId="0" applyFont="1" applyFill="1" applyBorder="1" applyAlignment="1">
      <alignment horizontal="left" vertical="center"/>
    </xf>
    <xf numFmtId="0" fontId="22" fillId="3" borderId="51" xfId="0" applyFont="1" applyFill="1" applyBorder="1" applyAlignment="1">
      <alignment horizontal="left" vertical="center"/>
    </xf>
    <xf numFmtId="0" fontId="22" fillId="3" borderId="36"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114300</xdr:colOff>
      <xdr:row>1</xdr:row>
      <xdr:rowOff>57150</xdr:rowOff>
    </xdr:from>
    <xdr:to>
      <xdr:col>5</xdr:col>
      <xdr:colOff>967893</xdr:colOff>
      <xdr:row>1</xdr:row>
      <xdr:rowOff>435135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5095875" y="238125"/>
          <a:ext cx="1767993" cy="3779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66675</xdr:colOff>
      <xdr:row>1</xdr:row>
      <xdr:rowOff>76200</xdr:rowOff>
    </xdr:from>
    <xdr:to>
      <xdr:col>5</xdr:col>
      <xdr:colOff>920268</xdr:colOff>
      <xdr:row>1</xdr:row>
      <xdr:rowOff>454185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5029200" y="257175"/>
          <a:ext cx="1767993"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28575</xdr:colOff>
      <xdr:row>1</xdr:row>
      <xdr:rowOff>76200</xdr:rowOff>
    </xdr:from>
    <xdr:to>
      <xdr:col>5</xdr:col>
      <xdr:colOff>805968</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5076825" y="257175"/>
          <a:ext cx="1767993" cy="3779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180975</xdr:colOff>
      <xdr:row>1</xdr:row>
      <xdr:rowOff>57150</xdr:rowOff>
    </xdr:from>
    <xdr:to>
      <xdr:col>5</xdr:col>
      <xdr:colOff>958368</xdr:colOff>
      <xdr:row>1</xdr:row>
      <xdr:rowOff>435135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5095875" y="238125"/>
          <a:ext cx="1767993" cy="3779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9525</xdr:colOff>
      <xdr:row>1</xdr:row>
      <xdr:rowOff>66675</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5010150" y="247650"/>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76200</xdr:colOff>
      <xdr:row>1</xdr:row>
      <xdr:rowOff>28575</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5038725" y="209550"/>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tabSelected="1" topLeftCell="A25" zoomScale="90" zoomScaleNormal="90" workbookViewId="0">
      <selection activeCell="E24" sqref="E24"/>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7" t="s">
        <v>47</v>
      </c>
      <c r="C2" s="318"/>
      <c r="D2" s="318"/>
      <c r="E2" s="318"/>
      <c r="F2" s="319"/>
      <c r="L2" s="75"/>
      <c r="M2" s="75"/>
      <c r="N2" s="75"/>
      <c r="O2" s="75"/>
    </row>
    <row r="3" spans="1:17" ht="23.25" x14ac:dyDescent="0.35">
      <c r="B3" s="72" t="s">
        <v>96</v>
      </c>
      <c r="C3" s="67"/>
      <c r="D3" s="67"/>
      <c r="E3" s="67"/>
      <c r="F3" s="68"/>
      <c r="G3" s="5"/>
      <c r="L3" s="75"/>
      <c r="M3" s="75"/>
      <c r="N3" s="75"/>
      <c r="O3" s="75"/>
      <c r="Q3" s="6"/>
    </row>
    <row r="4" spans="1:17" ht="39" customHeight="1" x14ac:dyDescent="0.35">
      <c r="B4" s="323" t="s">
        <v>85</v>
      </c>
      <c r="C4" s="324"/>
      <c r="D4" s="324"/>
      <c r="E4" s="324"/>
      <c r="F4" s="325"/>
      <c r="G4" s="5"/>
      <c r="L4" s="75"/>
      <c r="M4" s="75"/>
      <c r="N4" s="75"/>
      <c r="O4" s="75"/>
      <c r="Q4" s="73" t="s">
        <v>0</v>
      </c>
    </row>
    <row r="5" spans="1:17" ht="39" customHeight="1" x14ac:dyDescent="0.35">
      <c r="B5" s="326" t="s">
        <v>88</v>
      </c>
      <c r="C5" s="327"/>
      <c r="D5" s="327"/>
      <c r="E5" s="327"/>
      <c r="F5" s="328"/>
      <c r="G5" s="5"/>
      <c r="L5" s="75"/>
      <c r="M5" s="75"/>
      <c r="N5" s="75"/>
      <c r="O5" s="75"/>
      <c r="Q5" s="73"/>
    </row>
    <row r="6" spans="1:17" ht="24" thickBot="1" x14ac:dyDescent="0.4">
      <c r="B6" s="71" t="s">
        <v>48</v>
      </c>
      <c r="C6" s="69"/>
      <c r="D6" s="69"/>
      <c r="E6" s="69"/>
      <c r="F6" s="70"/>
      <c r="G6" s="5"/>
      <c r="L6" s="75"/>
      <c r="M6" s="75"/>
      <c r="N6" s="75"/>
      <c r="O6" s="75"/>
      <c r="Q6" s="74" t="s">
        <v>26</v>
      </c>
    </row>
    <row r="7" spans="1:17" ht="20.100000000000001" customHeight="1" x14ac:dyDescent="0.35">
      <c r="A7" s="8"/>
      <c r="B7" s="46" t="s">
        <v>1</v>
      </c>
      <c r="C7" s="320"/>
      <c r="D7" s="321"/>
      <c r="E7" s="321"/>
      <c r="F7" s="322"/>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29" t="s">
        <v>29</v>
      </c>
      <c r="C9" s="330"/>
      <c r="D9" s="330"/>
      <c r="E9" s="331"/>
      <c r="F9" s="13"/>
      <c r="G9" s="9"/>
      <c r="H9" s="12"/>
      <c r="I9" s="10"/>
      <c r="J9" s="13"/>
      <c r="K9" s="13"/>
      <c r="L9" s="13"/>
      <c r="M9" s="13"/>
      <c r="N9" s="13"/>
      <c r="O9" s="76"/>
      <c r="P9" s="13"/>
    </row>
    <row r="10" spans="1:17" ht="20.25" customHeight="1" thickBot="1" x14ac:dyDescent="0.3">
      <c r="B10" s="332" t="s">
        <v>49</v>
      </c>
      <c r="C10" s="333"/>
      <c r="D10" s="334"/>
      <c r="E10" s="183"/>
      <c r="F10" s="9"/>
      <c r="G10" s="12"/>
      <c r="H10" s="10"/>
      <c r="I10" s="13"/>
      <c r="J10" s="13"/>
      <c r="K10" s="13"/>
      <c r="L10" s="13"/>
      <c r="M10" s="13"/>
      <c r="N10" s="3"/>
      <c r="O10" s="13"/>
      <c r="P10" s="4"/>
      <c r="Q10" s="1"/>
    </row>
    <row r="11" spans="1:17" ht="33.950000000000003" customHeight="1" thickBot="1" x14ac:dyDescent="0.3">
      <c r="B11" s="335" t="s">
        <v>89</v>
      </c>
      <c r="C11" s="220" t="s">
        <v>26</v>
      </c>
      <c r="D11" s="337" t="s">
        <v>27</v>
      </c>
      <c r="E11" s="338"/>
      <c r="F11" s="9"/>
      <c r="G11" s="12"/>
      <c r="H11" s="10"/>
      <c r="I11" s="13"/>
      <c r="J11" s="13"/>
      <c r="K11" s="13"/>
      <c r="L11" s="13"/>
      <c r="M11" s="13"/>
      <c r="N11" s="3"/>
      <c r="O11" s="13"/>
      <c r="P11" s="4"/>
      <c r="Q11" s="1"/>
    </row>
    <row r="12" spans="1:17" ht="28.5" customHeight="1" thickBot="1" x14ac:dyDescent="0.3">
      <c r="B12" s="336"/>
      <c r="C12" s="221"/>
      <c r="D12" s="339"/>
      <c r="E12" s="340"/>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94" t="s">
        <v>52</v>
      </c>
      <c r="C16" s="295"/>
      <c r="D16" s="184"/>
      <c r="E16" s="185"/>
      <c r="F16" s="15"/>
      <c r="G16" s="13"/>
      <c r="H16" s="12"/>
      <c r="I16" s="10"/>
      <c r="J16" s="13"/>
      <c r="K16" s="13"/>
      <c r="L16" s="13"/>
      <c r="M16" s="13"/>
      <c r="N16" s="13"/>
      <c r="O16" s="3"/>
      <c r="P16" s="13"/>
    </row>
    <row r="17" spans="2:17" ht="30.6" customHeight="1" thickBot="1" x14ac:dyDescent="0.3">
      <c r="B17" s="315" t="s">
        <v>57</v>
      </c>
      <c r="C17" s="316"/>
      <c r="D17" s="186"/>
      <c r="E17" s="187"/>
      <c r="F17" s="15"/>
      <c r="G17" s="13"/>
      <c r="H17" s="12"/>
      <c r="I17" s="10"/>
      <c r="J17" s="13"/>
      <c r="K17" s="13"/>
      <c r="L17" s="13"/>
      <c r="M17" s="13"/>
      <c r="N17" s="13"/>
      <c r="O17" s="3"/>
      <c r="P17" s="13"/>
    </row>
    <row r="18" spans="2:17" ht="20.100000000000001" customHeight="1" thickBot="1" x14ac:dyDescent="0.3">
      <c r="B18" s="45" t="s">
        <v>30</v>
      </c>
      <c r="C18" s="309"/>
      <c r="D18" s="310"/>
      <c r="E18" s="311"/>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12" t="s">
        <v>54</v>
      </c>
      <c r="C21" s="313"/>
      <c r="D21" s="188"/>
      <c r="E21" s="19"/>
      <c r="F21" s="16"/>
      <c r="G21" s="15"/>
      <c r="H21" s="15"/>
      <c r="I21" s="12"/>
      <c r="J21" s="10"/>
      <c r="K21" s="13"/>
      <c r="L21" s="13"/>
      <c r="M21" s="13"/>
      <c r="N21" s="13"/>
      <c r="O21" s="13"/>
      <c r="Q21" s="17"/>
    </row>
    <row r="22" spans="2:17" ht="30" customHeight="1" thickBot="1" x14ac:dyDescent="0.3">
      <c r="B22" s="294" t="s">
        <v>53</v>
      </c>
      <c r="C22" s="295"/>
      <c r="D22" s="189"/>
      <c r="E22" s="19"/>
      <c r="F22" s="16"/>
      <c r="G22" s="15"/>
      <c r="H22" s="20"/>
      <c r="I22" s="12"/>
      <c r="J22" s="10"/>
      <c r="K22" s="13"/>
      <c r="L22" s="13"/>
      <c r="M22" s="13"/>
      <c r="N22" s="13"/>
      <c r="O22" s="13"/>
      <c r="Q22" s="17"/>
    </row>
    <row r="23" spans="2:17" ht="22.5" customHeight="1" thickBot="1" x14ac:dyDescent="0.3">
      <c r="B23" s="294" t="s">
        <v>58</v>
      </c>
      <c r="C23" s="295"/>
      <c r="D23" s="299"/>
      <c r="E23" s="301"/>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14"/>
      <c r="K24" s="314"/>
      <c r="L24" s="13"/>
      <c r="M24" s="13"/>
      <c r="N24" s="13"/>
      <c r="O24" s="13"/>
      <c r="Q24" s="17"/>
    </row>
    <row r="25" spans="2:17" ht="20.100000000000001" customHeight="1" thickBot="1" x14ac:dyDescent="0.3">
      <c r="B25" s="302" t="s">
        <v>6</v>
      </c>
      <c r="C25" s="303"/>
      <c r="D25" s="90" t="s">
        <v>32</v>
      </c>
      <c r="E25" s="39" t="s">
        <v>3</v>
      </c>
      <c r="F25" s="12"/>
      <c r="G25" s="15"/>
      <c r="I25" s="12"/>
      <c r="J25" s="308"/>
      <c r="K25" s="308"/>
      <c r="L25" s="13"/>
      <c r="M25" s="13"/>
      <c r="N25" s="13"/>
      <c r="O25" s="13"/>
      <c r="Q25" s="17"/>
    </row>
    <row r="26" spans="2:17" ht="21.95" customHeight="1" thickBot="1" x14ac:dyDescent="0.3">
      <c r="B26" s="294" t="s">
        <v>59</v>
      </c>
      <c r="C26" s="295"/>
      <c r="D26" s="304"/>
      <c r="E26" s="305"/>
      <c r="F26" s="10"/>
      <c r="G26" s="10"/>
      <c r="H26" s="13"/>
      <c r="I26" s="13"/>
      <c r="J26" s="13"/>
      <c r="K26" s="13"/>
      <c r="L26" s="13"/>
      <c r="M26" s="3"/>
      <c r="N26" s="17"/>
      <c r="P26" s="1"/>
      <c r="Q26" s="1"/>
    </row>
    <row r="27" spans="2:17" ht="32.25" customHeight="1" thickBot="1" x14ac:dyDescent="0.3">
      <c r="B27" s="294" t="s">
        <v>60</v>
      </c>
      <c r="C27" s="295"/>
      <c r="D27" s="306"/>
      <c r="E27" s="307"/>
      <c r="F27" s="10"/>
      <c r="G27" s="10"/>
      <c r="H27" s="13"/>
      <c r="I27" s="13"/>
      <c r="J27" s="13"/>
      <c r="K27" s="13"/>
      <c r="L27" s="13"/>
      <c r="M27" s="3"/>
      <c r="N27" s="17"/>
      <c r="P27" s="1"/>
      <c r="Q27" s="1"/>
    </row>
    <row r="28" spans="2:17" ht="32.25" customHeight="1" thickBot="1" x14ac:dyDescent="0.3">
      <c r="B28" s="294" t="s">
        <v>56</v>
      </c>
      <c r="C28" s="295"/>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02" t="s">
        <v>7</v>
      </c>
      <c r="C30" s="303"/>
      <c r="D30" s="88" t="s">
        <v>32</v>
      </c>
      <c r="E30" s="88" t="s">
        <v>3</v>
      </c>
      <c r="F30" s="197"/>
      <c r="H30" s="1"/>
      <c r="M30" s="3"/>
      <c r="N30" s="4"/>
      <c r="P30" s="1"/>
      <c r="Q30" s="1"/>
    </row>
    <row r="31" spans="2:17" ht="34.5" customHeight="1" thickBot="1" x14ac:dyDescent="0.3">
      <c r="B31" s="294" t="s">
        <v>55</v>
      </c>
      <c r="C31" s="295"/>
      <c r="D31" s="192"/>
      <c r="E31" s="193"/>
      <c r="F31" s="89"/>
      <c r="G31" s="15"/>
    </row>
    <row r="32" spans="2:17" ht="22.5" customHeight="1" thickBot="1" x14ac:dyDescent="0.3">
      <c r="B32" s="78" t="s">
        <v>28</v>
      </c>
      <c r="C32" s="299"/>
      <c r="D32" s="300"/>
      <c r="E32" s="300"/>
      <c r="F32" s="301"/>
      <c r="G32" s="15"/>
    </row>
    <row r="33" spans="2:17" ht="28.5" customHeight="1" thickBot="1" x14ac:dyDescent="0.3">
      <c r="B33" s="77"/>
      <c r="C33" s="22"/>
      <c r="D33" s="22"/>
      <c r="E33" s="22"/>
      <c r="F33" s="23"/>
      <c r="G33" s="15"/>
    </row>
    <row r="34" spans="2:17" ht="20.100000000000001" customHeight="1" thickBot="1" x14ac:dyDescent="0.3">
      <c r="B34" s="296" t="s">
        <v>8</v>
      </c>
      <c r="C34" s="297"/>
      <c r="D34" s="297"/>
      <c r="E34" s="297"/>
      <c r="F34" s="298"/>
      <c r="G34" s="15"/>
    </row>
    <row r="35" spans="2:17" ht="28.5" customHeight="1" thickBot="1" x14ac:dyDescent="0.3">
      <c r="B35" s="291" t="s">
        <v>103</v>
      </c>
      <c r="C35" s="292"/>
      <c r="D35" s="292"/>
      <c r="E35" s="293"/>
      <c r="F35" s="38">
        <f>Bilagsoversigt!I63</f>
        <v>0</v>
      </c>
      <c r="G35" s="15"/>
    </row>
    <row r="36" spans="2:17" ht="24" customHeight="1" thickBot="1" x14ac:dyDescent="0.3">
      <c r="B36" s="291" t="s">
        <v>100</v>
      </c>
      <c r="C36" s="292"/>
      <c r="D36" s="292"/>
      <c r="E36" s="293"/>
      <c r="F36" s="38">
        <f>Bilagsoversigt!L63</f>
        <v>0</v>
      </c>
      <c r="G36" s="15"/>
    </row>
    <row r="37" spans="2:17" ht="39.75" customHeight="1" thickBot="1" x14ac:dyDescent="0.3">
      <c r="B37" s="34"/>
      <c r="C37" s="34"/>
      <c r="D37" s="34"/>
      <c r="E37" s="195"/>
      <c r="F37" s="196"/>
      <c r="G37" s="15"/>
    </row>
    <row r="38" spans="2:17" ht="36.75" customHeight="1" thickBot="1" x14ac:dyDescent="0.3">
      <c r="B38" s="279" t="s">
        <v>101</v>
      </c>
      <c r="C38" s="280"/>
      <c r="D38" s="280"/>
      <c r="E38" s="281"/>
      <c r="F38" s="242" t="s">
        <v>102</v>
      </c>
      <c r="G38" s="15"/>
    </row>
    <row r="39" spans="2:17" ht="27" customHeight="1" thickBot="1" x14ac:dyDescent="0.3">
      <c r="B39" s="279" t="s">
        <v>104</v>
      </c>
      <c r="C39" s="280"/>
      <c r="D39" s="280"/>
      <c r="E39" s="280"/>
      <c r="F39" s="281"/>
      <c r="H39" s="24"/>
    </row>
    <row r="40" spans="2:17" ht="18.75" customHeight="1" x14ac:dyDescent="0.25">
      <c r="B40" s="282"/>
      <c r="C40" s="283"/>
      <c r="D40" s="283"/>
      <c r="E40" s="283"/>
      <c r="F40" s="284"/>
      <c r="H40" s="24"/>
    </row>
    <row r="41" spans="2:17" ht="18" customHeight="1" x14ac:dyDescent="0.25">
      <c r="B41" s="285"/>
      <c r="C41" s="286"/>
      <c r="D41" s="286"/>
      <c r="E41" s="286"/>
      <c r="F41" s="287"/>
      <c r="H41" s="1"/>
      <c r="L41" s="3"/>
      <c r="M41" s="4"/>
      <c r="P41" s="1"/>
      <c r="Q41" s="1"/>
    </row>
    <row r="42" spans="2:17" ht="15.75" x14ac:dyDescent="0.25">
      <c r="B42" s="285"/>
      <c r="C42" s="286"/>
      <c r="D42" s="286"/>
      <c r="E42" s="286"/>
      <c r="F42" s="287"/>
      <c r="G42" s="13"/>
      <c r="H42" s="13"/>
      <c r="I42" s="13"/>
      <c r="J42" s="13"/>
      <c r="K42" s="13"/>
      <c r="L42" s="3"/>
      <c r="M42" s="17"/>
      <c r="P42" s="1"/>
      <c r="Q42" s="1"/>
    </row>
    <row r="43" spans="2:17" ht="19.5" customHeight="1" x14ac:dyDescent="0.25">
      <c r="B43" s="285"/>
      <c r="C43" s="286"/>
      <c r="D43" s="286"/>
      <c r="E43" s="286"/>
      <c r="F43" s="287"/>
      <c r="G43" s="13"/>
      <c r="H43" s="13"/>
      <c r="I43" s="13"/>
      <c r="J43" s="13"/>
      <c r="K43" s="13"/>
      <c r="L43" s="3"/>
      <c r="M43" s="17"/>
      <c r="P43" s="1"/>
      <c r="Q43" s="1"/>
    </row>
    <row r="44" spans="2:17" ht="19.5" customHeight="1" x14ac:dyDescent="0.25">
      <c r="B44" s="285"/>
      <c r="C44" s="286"/>
      <c r="D44" s="286"/>
      <c r="E44" s="286"/>
      <c r="F44" s="287"/>
      <c r="G44" s="13"/>
      <c r="H44" s="13"/>
      <c r="I44" s="13"/>
      <c r="J44" s="13"/>
      <c r="K44" s="13"/>
      <c r="L44" s="3"/>
      <c r="M44" s="17"/>
      <c r="P44" s="1"/>
      <c r="Q44" s="1"/>
    </row>
    <row r="45" spans="2:17" ht="19.5" customHeight="1" x14ac:dyDescent="0.25">
      <c r="B45" s="285"/>
      <c r="C45" s="286"/>
      <c r="D45" s="286"/>
      <c r="E45" s="286"/>
      <c r="F45" s="287"/>
      <c r="G45" s="13"/>
      <c r="H45" s="13"/>
      <c r="I45" s="13"/>
      <c r="J45" s="13"/>
      <c r="K45" s="13"/>
      <c r="L45" s="3"/>
      <c r="M45" s="17"/>
      <c r="P45" s="1"/>
      <c r="Q45" s="1"/>
    </row>
    <row r="46" spans="2:17" ht="36.75" customHeight="1" x14ac:dyDescent="0.25">
      <c r="B46" s="285"/>
      <c r="C46" s="286"/>
      <c r="D46" s="286"/>
      <c r="E46" s="286"/>
      <c r="F46" s="287"/>
      <c r="G46" s="13"/>
      <c r="H46" s="13"/>
      <c r="I46" s="13"/>
      <c r="J46" s="13"/>
      <c r="K46" s="13"/>
      <c r="L46" s="3"/>
      <c r="M46" s="17"/>
      <c r="P46" s="1"/>
      <c r="Q46" s="1"/>
    </row>
    <row r="47" spans="2:17" ht="35.25" customHeight="1" thickBot="1" x14ac:dyDescent="0.3">
      <c r="B47" s="288"/>
      <c r="C47" s="289"/>
      <c r="D47" s="289"/>
      <c r="E47" s="289"/>
      <c r="F47" s="290"/>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7"/>
  <sheetViews>
    <sheetView topLeftCell="A2" zoomScaleNormal="100" workbookViewId="0">
      <selection activeCell="A8" sqref="A8:XFD8"/>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4.85546875" style="198" bestFit="1" customWidth="1"/>
    <col min="7" max="16384" width="8.85546875" style="198"/>
  </cols>
  <sheetData>
    <row r="2" spans="2:6" ht="54.75" customHeight="1" thickBot="1" x14ac:dyDescent="0.25">
      <c r="B2" s="394" t="s">
        <v>74</v>
      </c>
      <c r="C2" s="395"/>
      <c r="D2" s="395"/>
      <c r="E2" s="202"/>
      <c r="F2" s="260"/>
    </row>
    <row r="3" spans="2:6" ht="18" customHeight="1" thickBot="1" x14ac:dyDescent="0.25">
      <c r="B3" s="203" t="s">
        <v>75</v>
      </c>
      <c r="C3" s="396"/>
      <c r="D3" s="397"/>
      <c r="E3" s="398"/>
      <c r="F3" s="398"/>
    </row>
    <row r="4" spans="2:6" ht="18" customHeight="1" thickBot="1" x14ac:dyDescent="0.25">
      <c r="B4" s="247"/>
      <c r="C4" s="269"/>
      <c r="D4" s="269"/>
      <c r="E4" s="269"/>
      <c r="F4" s="269"/>
    </row>
    <row r="5" spans="2:6" ht="18" customHeight="1" thickBot="1" x14ac:dyDescent="0.25">
      <c r="B5" s="248" t="s">
        <v>106</v>
      </c>
      <c r="C5" s="264"/>
      <c r="D5" s="265"/>
      <c r="E5" s="266"/>
      <c r="F5" s="263"/>
    </row>
    <row r="6" spans="2:6" ht="18" customHeight="1" thickBot="1" x14ac:dyDescent="0.25">
      <c r="B6" s="275"/>
      <c r="C6" s="276" t="s">
        <v>107</v>
      </c>
      <c r="D6" s="205" t="s">
        <v>107</v>
      </c>
      <c r="E6" s="205" t="s">
        <v>107</v>
      </c>
      <c r="F6" s="277"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6" t="str">
        <f>IF(ISNUMBER(C7), 189.3*12, "")</f>
        <v/>
      </c>
      <c r="D10" s="206" t="str">
        <f>IF(ISNUMBER(D7), 189.3*12, "")</f>
        <v/>
      </c>
      <c r="E10" s="206" t="str">
        <f>IF(ISNUMBER(E7), 189.3*12, "")</f>
        <v/>
      </c>
      <c r="F10" s="206" t="str">
        <f>IF(ISNUMBER(F7), 189.3*12, "")</f>
        <v/>
      </c>
    </row>
    <row r="11" spans="2:6" ht="18" customHeight="1" x14ac:dyDescent="0.2">
      <c r="B11" s="208" t="s">
        <v>78</v>
      </c>
      <c r="C11" s="199"/>
      <c r="D11" s="199"/>
      <c r="E11" s="199"/>
      <c r="F11" s="199"/>
    </row>
    <row r="12" spans="2:6"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SUM(C13*12/1513)</f>
        <v>0</v>
      </c>
      <c r="D15" s="207">
        <f t="shared" ref="D15:F15" si="0">SUM(D13*12/1513)</f>
        <v>0</v>
      </c>
      <c r="E15" s="207">
        <f t="shared" si="0"/>
        <v>0</v>
      </c>
      <c r="F15" s="207">
        <f t="shared" si="0"/>
        <v>0</v>
      </c>
    </row>
    <row r="16" spans="2:6" ht="42.75" x14ac:dyDescent="0.2">
      <c r="B16" s="225" t="s">
        <v>105</v>
      </c>
      <c r="C16" s="223"/>
      <c r="D16" s="223"/>
      <c r="E16" s="223"/>
      <c r="F16" s="223"/>
    </row>
    <row r="17" spans="2:6" ht="28.5" x14ac:dyDescent="0.2">
      <c r="B17" s="224" t="s">
        <v>91</v>
      </c>
      <c r="C17" s="200"/>
      <c r="D17" s="200"/>
      <c r="E17" s="200"/>
      <c r="F17" s="200"/>
    </row>
    <row r="18" spans="2:6" ht="33.75" customHeight="1" x14ac:dyDescent="0.2">
      <c r="B18" s="208" t="s">
        <v>81</v>
      </c>
      <c r="C18" s="206">
        <f>SUM(C15*(C16+C17))</f>
        <v>0</v>
      </c>
      <c r="D18" s="206">
        <f t="shared" ref="D18:F18" si="1">SUM(D15*(D16+D17))</f>
        <v>0</v>
      </c>
      <c r="E18" s="206">
        <f t="shared" si="1"/>
        <v>0</v>
      </c>
      <c r="F18" s="206">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3">
    <mergeCell ref="C3:D3"/>
    <mergeCell ref="B2:D2"/>
    <mergeCell ref="E3:F3"/>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5"/>
  <sheetViews>
    <sheetView zoomScaleNormal="100" workbookViewId="0">
      <selection activeCell="U17" sqref="U17"/>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4.85546875" style="198" bestFit="1" customWidth="1"/>
    <col min="7" max="16384" width="8.85546875" style="198"/>
  </cols>
  <sheetData>
    <row r="2" spans="2:6" ht="42" customHeight="1" thickBot="1" x14ac:dyDescent="0.25">
      <c r="B2" s="394" t="s">
        <v>74</v>
      </c>
      <c r="C2" s="395"/>
      <c r="D2" s="395"/>
      <c r="E2" s="202"/>
      <c r="F2" s="260"/>
    </row>
    <row r="3" spans="2:6" ht="18" customHeight="1" thickBot="1" x14ac:dyDescent="0.25">
      <c r="B3" s="203" t="s">
        <v>75</v>
      </c>
      <c r="C3" s="396"/>
      <c r="D3" s="397"/>
      <c r="E3" s="259"/>
      <c r="F3" s="259"/>
    </row>
    <row r="4" spans="2:6" ht="18" customHeight="1" thickBot="1" x14ac:dyDescent="0.25">
      <c r="B4" s="247"/>
      <c r="C4" s="259"/>
      <c r="D4" s="259"/>
      <c r="E4" s="259"/>
      <c r="F4" s="259"/>
    </row>
    <row r="5" spans="2:6" ht="18" customHeight="1" thickBot="1" x14ac:dyDescent="0.25">
      <c r="B5" s="278" t="s">
        <v>106</v>
      </c>
      <c r="C5" s="264"/>
      <c r="D5" s="265"/>
      <c r="E5" s="266"/>
      <c r="F5" s="263"/>
    </row>
    <row r="6" spans="2:6" ht="18" customHeight="1" thickBot="1" x14ac:dyDescent="0.25">
      <c r="B6" s="204"/>
      <c r="C6" s="246" t="s">
        <v>107</v>
      </c>
      <c r="D6" s="246" t="s">
        <v>107</v>
      </c>
      <c r="E6" s="246" t="s">
        <v>107</v>
      </c>
      <c r="F6" s="246"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6" t="str">
        <f>IF(ISNUMBER(C7), 189.3*12, "")</f>
        <v/>
      </c>
      <c r="D10" s="206" t="str">
        <f>IF(ISNUMBER(D7), 189.3*12, "")</f>
        <v/>
      </c>
      <c r="E10" s="206" t="str">
        <f>IF(ISNUMBER(E7), 189.3*12, "")</f>
        <v/>
      </c>
      <c r="F10" s="206" t="str">
        <f>IF(ISNUMBER(F7), 189.3*12, "")</f>
        <v/>
      </c>
    </row>
    <row r="11" spans="2:6" ht="18" customHeight="1" x14ac:dyDescent="0.2">
      <c r="B11" s="208" t="s">
        <v>78</v>
      </c>
      <c r="C11" s="199"/>
      <c r="D11" s="199"/>
      <c r="E11" s="199"/>
      <c r="F11" s="199"/>
    </row>
    <row r="12" spans="2:6"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SUM(C13*12/1513)</f>
        <v>0</v>
      </c>
      <c r="D15" s="207">
        <f t="shared" ref="D15:F15" si="0">SUM(D13*12/1513)</f>
        <v>0</v>
      </c>
      <c r="E15" s="207">
        <f t="shared" si="0"/>
        <v>0</v>
      </c>
      <c r="F15" s="207">
        <f t="shared" si="0"/>
        <v>0</v>
      </c>
    </row>
    <row r="16" spans="2:6" ht="45" customHeight="1" x14ac:dyDescent="0.2">
      <c r="B16" s="225" t="s">
        <v>105</v>
      </c>
      <c r="C16" s="223"/>
      <c r="D16" s="223"/>
      <c r="E16" s="223"/>
      <c r="F16" s="223"/>
    </row>
    <row r="17" spans="2:6" ht="37.5" customHeight="1" x14ac:dyDescent="0.2">
      <c r="B17" s="224" t="s">
        <v>91</v>
      </c>
      <c r="C17" s="200"/>
      <c r="D17" s="200"/>
      <c r="E17" s="200"/>
      <c r="F17" s="200"/>
    </row>
    <row r="18" spans="2:6" ht="18" customHeight="1" x14ac:dyDescent="0.2">
      <c r="B18" s="208" t="s">
        <v>81</v>
      </c>
      <c r="C18" s="206">
        <f>SUM(C15*(C16+C17))</f>
        <v>0</v>
      </c>
      <c r="D18" s="206">
        <f t="shared" ref="D18:F18" si="1">SUM(D15*(D16+D17))</f>
        <v>0</v>
      </c>
      <c r="E18" s="206">
        <f t="shared" si="1"/>
        <v>0</v>
      </c>
      <c r="F18" s="206">
        <f t="shared" si="1"/>
        <v>0</v>
      </c>
    </row>
    <row r="19" spans="2:6" ht="18" customHeight="1"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9.5" customHeight="1" x14ac:dyDescent="0.2">
      <c r="B25" s="253" t="s">
        <v>86</v>
      </c>
      <c r="C25" s="255">
        <f>IF(C24=0,0,(C20/C24))</f>
        <v>0</v>
      </c>
    </row>
  </sheetData>
  <mergeCells count="2">
    <mergeCell ref="B2:D2"/>
    <mergeCell ref="C3:D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topLeftCell="B37" zoomScale="70" zoomScaleNormal="70" workbookViewId="0">
      <selection activeCell="I12" sqref="I12"/>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61</v>
      </c>
      <c r="C2" s="60" t="s">
        <v>10</v>
      </c>
      <c r="D2" s="61" t="s">
        <v>11</v>
      </c>
      <c r="E2" s="61" t="s">
        <v>12</v>
      </c>
      <c r="F2" s="60" t="s">
        <v>13</v>
      </c>
      <c r="G2" s="62" t="s">
        <v>14</v>
      </c>
      <c r="H2" s="216" t="s">
        <v>15</v>
      </c>
      <c r="I2" s="63" t="s">
        <v>16</v>
      </c>
      <c r="J2" s="219" t="s">
        <v>17</v>
      </c>
      <c r="K2" s="64" t="s">
        <v>69</v>
      </c>
      <c r="L2" s="65" t="s">
        <v>18</v>
      </c>
    </row>
    <row r="3" spans="2:12" s="91" customFormat="1" ht="39" customHeight="1" thickBot="1" x14ac:dyDescent="0.3">
      <c r="B3" s="35" t="s">
        <v>62</v>
      </c>
      <c r="C3" s="92"/>
      <c r="D3" s="93"/>
      <c r="E3" s="93"/>
      <c r="F3" s="48"/>
      <c r="G3" s="48"/>
      <c r="H3" s="49"/>
      <c r="I3" s="84"/>
      <c r="J3" s="218"/>
      <c r="K3" s="350"/>
      <c r="L3" s="350"/>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51"/>
      <c r="L4" s="351"/>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51"/>
      <c r="L5" s="351"/>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51"/>
      <c r="L6" s="351"/>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51"/>
      <c r="L7" s="351"/>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51"/>
      <c r="L8" s="351"/>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51"/>
      <c r="L9" s="351"/>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95</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63</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70</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56"/>
      <c r="I20" s="228">
        <f>'Udregning af timeløn Medarb.1'!C25*'Udregning af timeløn Medarb.1'!C23</f>
        <v>0</v>
      </c>
      <c r="J20" s="359"/>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57"/>
      <c r="I21" s="228">
        <f>'Udregning af timeløn Medarb.2'!C25*'Udregning af timeløn Medarb.2'!C23</f>
        <v>0</v>
      </c>
      <c r="J21" s="360"/>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57"/>
      <c r="I22" s="228">
        <f>'Udregning af timeløn Medarb.3'!C25*'Udregning af timeløn Medarb.3'!C23</f>
        <v>0</v>
      </c>
      <c r="J22" s="360"/>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57"/>
      <c r="I23" s="228">
        <f>'Udregning af timeløn Medarb.4'!C25*'Udregning af timeløn Medarb.4'!C23</f>
        <v>0</v>
      </c>
      <c r="J23" s="360"/>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57"/>
      <c r="I24" s="228">
        <f>'Udregning af timeløn Medarb.5'!C25*'Udregning af timeløn Medarb.5'!C23</f>
        <v>0</v>
      </c>
      <c r="J24" s="360"/>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58"/>
      <c r="I25" s="228">
        <f>'Udregning af timeløn Medarb.6'!C25*'Udregning af timeløn Medarb.6'!C23</f>
        <v>0</v>
      </c>
      <c r="J25" s="361"/>
      <c r="K25" s="234"/>
      <c r="L25" s="235"/>
    </row>
    <row r="26" spans="2:12" s="91" customFormat="1" ht="18" customHeight="1" x14ac:dyDescent="0.25">
      <c r="B26" s="99"/>
      <c r="C26" s="116"/>
      <c r="D26" s="102"/>
      <c r="E26" s="102" t="s">
        <v>90</v>
      </c>
      <c r="F26" s="103"/>
      <c r="G26" s="103"/>
      <c r="H26" s="36"/>
      <c r="I26" s="245">
        <f>SUM(G26*F26)</f>
        <v>0</v>
      </c>
      <c r="J26" s="118"/>
      <c r="K26" s="234"/>
      <c r="L26" s="235"/>
    </row>
    <row r="27" spans="2:12" s="91" customFormat="1" ht="18" customHeight="1" thickBot="1" x14ac:dyDescent="0.3">
      <c r="B27" s="99"/>
      <c r="C27" s="116"/>
      <c r="D27" s="102"/>
      <c r="E27" s="102" t="s">
        <v>90</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95</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64</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65</v>
      </c>
      <c r="C42" s="92"/>
      <c r="D42" s="93"/>
      <c r="E42" s="93"/>
      <c r="F42" s="48"/>
      <c r="G42" s="48"/>
      <c r="H42" s="49"/>
      <c r="I42" s="108"/>
      <c r="J42" s="94"/>
      <c r="K42" s="352"/>
      <c r="L42" s="353"/>
    </row>
    <row r="43" spans="2:12" s="91" customFormat="1" ht="18" customHeight="1" x14ac:dyDescent="0.25">
      <c r="B43" s="95"/>
      <c r="C43" s="122"/>
      <c r="D43" s="101"/>
      <c r="E43" s="101"/>
      <c r="F43" s="110"/>
      <c r="G43" s="109"/>
      <c r="H43" s="123"/>
      <c r="I43" s="124">
        <v>0</v>
      </c>
      <c r="J43" s="111"/>
      <c r="K43" s="354"/>
      <c r="L43" s="355"/>
    </row>
    <row r="44" spans="2:12" s="91" customFormat="1" ht="18" customHeight="1" thickBot="1" x14ac:dyDescent="0.3">
      <c r="B44" s="99"/>
      <c r="C44" s="105"/>
      <c r="D44" s="102"/>
      <c r="E44" s="102"/>
      <c r="F44" s="106"/>
      <c r="G44" s="106"/>
      <c r="H44" s="36"/>
      <c r="I44" s="98">
        <v>0</v>
      </c>
      <c r="J44" s="104"/>
      <c r="K44" s="354"/>
      <c r="L44" s="355"/>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66</v>
      </c>
      <c r="C46" s="92"/>
      <c r="D46" s="93"/>
      <c r="E46" s="93"/>
      <c r="F46" s="48"/>
      <c r="G46" s="48"/>
      <c r="H46" s="49"/>
      <c r="I46" s="108"/>
      <c r="J46" s="94"/>
      <c r="K46" s="352"/>
      <c r="L46" s="353"/>
    </row>
    <row r="47" spans="2:12" s="91" customFormat="1" ht="18" customHeight="1" thickBot="1" x14ac:dyDescent="0.3">
      <c r="B47" s="95"/>
      <c r="C47" s="122"/>
      <c r="D47" s="101"/>
      <c r="E47" s="101"/>
      <c r="F47" s="110"/>
      <c r="G47" s="109"/>
      <c r="H47" s="123"/>
      <c r="I47" s="124">
        <v>0</v>
      </c>
      <c r="J47" s="111"/>
      <c r="K47" s="354"/>
      <c r="L47" s="355"/>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67</v>
      </c>
      <c r="C49" s="92"/>
      <c r="D49" s="93"/>
      <c r="E49" s="93"/>
      <c r="F49" s="48"/>
      <c r="G49" s="48"/>
      <c r="H49" s="49"/>
      <c r="I49" s="108"/>
      <c r="J49" s="94"/>
      <c r="K49" s="352"/>
      <c r="L49" s="353"/>
    </row>
    <row r="50" spans="2:12" s="91" customFormat="1" ht="18" customHeight="1" thickBot="1" x14ac:dyDescent="0.3">
      <c r="B50" s="95"/>
      <c r="C50" s="122"/>
      <c r="D50" s="101"/>
      <c r="E50" s="101"/>
      <c r="F50" s="110"/>
      <c r="G50" s="109"/>
      <c r="H50" s="123"/>
      <c r="I50" s="124">
        <v>0</v>
      </c>
      <c r="J50" s="111"/>
      <c r="K50" s="354"/>
      <c r="L50" s="355"/>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68</v>
      </c>
      <c r="C52" s="92"/>
      <c r="D52" s="93"/>
      <c r="E52" s="93"/>
      <c r="F52" s="48"/>
      <c r="G52" s="48"/>
      <c r="H52" s="49"/>
      <c r="I52" s="108"/>
      <c r="J52" s="94"/>
      <c r="K52" s="352"/>
      <c r="L52" s="353"/>
    </row>
    <row r="53" spans="2:12" s="91" customFormat="1" ht="18" customHeight="1" x14ac:dyDescent="0.25">
      <c r="B53" s="95"/>
      <c r="C53" s="122"/>
      <c r="D53" s="101"/>
      <c r="E53" s="101"/>
      <c r="F53" s="110"/>
      <c r="G53" s="109"/>
      <c r="H53" s="123"/>
      <c r="I53" s="124">
        <v>0</v>
      </c>
      <c r="J53" s="111"/>
      <c r="K53" s="354"/>
      <c r="L53" s="355"/>
    </row>
    <row r="54" spans="2:12" s="91" customFormat="1" ht="18" customHeight="1" x14ac:dyDescent="0.25">
      <c r="B54" s="99"/>
      <c r="C54" s="105"/>
      <c r="D54" s="102"/>
      <c r="E54" s="102"/>
      <c r="F54" s="106"/>
      <c r="G54" s="106"/>
      <c r="H54" s="36"/>
      <c r="I54" s="98">
        <v>0</v>
      </c>
      <c r="J54" s="104"/>
      <c r="K54" s="354"/>
      <c r="L54" s="355"/>
    </row>
    <row r="55" spans="2:12" s="91" customFormat="1" ht="18" customHeight="1" x14ac:dyDescent="0.25">
      <c r="B55" s="99"/>
      <c r="C55" s="105"/>
      <c r="D55" s="102"/>
      <c r="E55" s="102"/>
      <c r="F55" s="106"/>
      <c r="G55" s="112"/>
      <c r="H55" s="125"/>
      <c r="I55" s="98">
        <v>0</v>
      </c>
      <c r="J55" s="104"/>
      <c r="K55" s="354"/>
      <c r="L55" s="355"/>
    </row>
    <row r="56" spans="2:12" s="91" customFormat="1" ht="18" customHeight="1" thickBot="1" x14ac:dyDescent="0.3">
      <c r="B56" s="107"/>
      <c r="C56" s="126"/>
      <c r="D56" s="119"/>
      <c r="E56" s="119"/>
      <c r="F56" s="121"/>
      <c r="G56" s="120"/>
      <c r="H56" s="127"/>
      <c r="I56" s="98">
        <v>0</v>
      </c>
      <c r="J56" s="128"/>
      <c r="K56" s="365"/>
      <c r="L56" s="366"/>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50</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41"/>
      <c r="C61" s="342"/>
      <c r="D61" s="342"/>
      <c r="E61" s="343"/>
      <c r="F61" s="47" t="s">
        <v>20</v>
      </c>
      <c r="G61" s="48"/>
      <c r="H61" s="49"/>
      <c r="I61" s="50">
        <f>SUM(I59:I60)</f>
        <v>0</v>
      </c>
      <c r="J61" s="131"/>
      <c r="K61" s="132">
        <f>SUM(K10:K60)</f>
        <v>0</v>
      </c>
      <c r="L61" s="133">
        <f>SUM(L10:L60)</f>
        <v>0</v>
      </c>
    </row>
    <row r="62" spans="2:12" s="91" customFormat="1" ht="35.25" customHeight="1" thickBot="1" x14ac:dyDescent="0.3">
      <c r="B62" s="344"/>
      <c r="C62" s="345"/>
      <c r="D62" s="345"/>
      <c r="E62" s="346"/>
      <c r="F62" s="83" t="s">
        <v>21</v>
      </c>
      <c r="G62" s="84"/>
      <c r="H62" s="85"/>
      <c r="I62" s="86">
        <f>SUM(+I18+I13+I10+I28+I31+I45+I41+I48+I51+I57)</f>
        <v>0</v>
      </c>
      <c r="J62" s="134"/>
      <c r="K62" s="135"/>
      <c r="L62" s="136"/>
    </row>
    <row r="63" spans="2:12" s="91" customFormat="1" ht="60.75" customHeight="1" thickBot="1" x14ac:dyDescent="0.3">
      <c r="B63" s="347"/>
      <c r="C63" s="348"/>
      <c r="D63" s="348"/>
      <c r="E63" s="349"/>
      <c r="F63" s="362" t="s">
        <v>87</v>
      </c>
      <c r="G63" s="363"/>
      <c r="H63" s="363"/>
      <c r="I63" s="87">
        <f>SUM(I62-I61)</f>
        <v>0</v>
      </c>
      <c r="J63" s="364" t="s">
        <v>22</v>
      </c>
      <c r="K63" s="364"/>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73" t="s">
        <v>26</v>
      </c>
      <c r="C2" s="374"/>
      <c r="D2" s="81" t="s">
        <v>32</v>
      </c>
      <c r="E2" s="81" t="s">
        <v>3</v>
      </c>
    </row>
    <row r="3" spans="2:5" s="79" customFormat="1" ht="33.950000000000003" customHeight="1" thickBot="1" x14ac:dyDescent="0.3">
      <c r="B3" s="367" t="s">
        <v>35</v>
      </c>
      <c r="C3" s="376"/>
      <c r="D3" s="176"/>
      <c r="E3" s="177"/>
    </row>
    <row r="4" spans="2:5" s="79" customFormat="1" ht="24.95" customHeight="1" thickBot="1" x14ac:dyDescent="0.3">
      <c r="B4" s="375" t="s">
        <v>36</v>
      </c>
      <c r="C4" s="368"/>
      <c r="D4" s="178"/>
      <c r="E4" s="179"/>
    </row>
    <row r="5" spans="2:5" s="79" customFormat="1" ht="99" customHeight="1" thickBot="1" x14ac:dyDescent="0.3">
      <c r="B5" s="367" t="s">
        <v>33</v>
      </c>
      <c r="C5" s="376"/>
      <c r="D5" s="180"/>
      <c r="E5" s="179"/>
    </row>
    <row r="6" spans="2:5" s="79" customFormat="1" ht="33.950000000000003" customHeight="1" thickBot="1" x14ac:dyDescent="0.3">
      <c r="B6" s="367" t="s">
        <v>31</v>
      </c>
      <c r="C6" s="376"/>
      <c r="D6" s="180"/>
      <c r="E6" s="179"/>
    </row>
    <row r="7" spans="2:5" s="79" customFormat="1" ht="45" customHeight="1" thickBot="1" x14ac:dyDescent="0.3">
      <c r="B7" s="367" t="s">
        <v>37</v>
      </c>
      <c r="C7" s="376"/>
      <c r="D7" s="180"/>
      <c r="E7" s="179"/>
    </row>
    <row r="8" spans="2:5" s="79" customFormat="1" ht="24.95" customHeight="1" thickBot="1" x14ac:dyDescent="0.3">
      <c r="B8" s="375" t="s">
        <v>38</v>
      </c>
      <c r="C8" s="368"/>
      <c r="D8" s="178"/>
      <c r="E8" s="179"/>
    </row>
    <row r="9" spans="2:5" s="79" customFormat="1" ht="24.95" customHeight="1" thickBot="1" x14ac:dyDescent="0.3">
      <c r="B9" s="375" t="s">
        <v>41</v>
      </c>
      <c r="C9" s="368"/>
      <c r="D9" s="178"/>
      <c r="E9" s="179"/>
    </row>
    <row r="10" spans="2:5" s="79" customFormat="1" ht="24.95" customHeight="1" thickBot="1" x14ac:dyDescent="0.3">
      <c r="B10" s="375" t="s">
        <v>42</v>
      </c>
      <c r="C10" s="368"/>
      <c r="D10" s="178"/>
      <c r="E10" s="181"/>
    </row>
    <row r="11" spans="2:5" s="79" customFormat="1" ht="33.950000000000003" customHeight="1" thickBot="1" x14ac:dyDescent="0.3">
      <c r="B11" s="367" t="s">
        <v>39</v>
      </c>
      <c r="C11" s="368"/>
      <c r="D11" s="178"/>
      <c r="E11" s="181"/>
    </row>
    <row r="12" spans="2:5" s="79" customFormat="1" ht="33.950000000000003" customHeight="1" thickBot="1" x14ac:dyDescent="0.3">
      <c r="B12" s="367" t="s">
        <v>40</v>
      </c>
      <c r="C12" s="368"/>
      <c r="D12" s="178"/>
      <c r="E12" s="181"/>
    </row>
    <row r="13" spans="2:5" s="79" customFormat="1" ht="33.950000000000003" customHeight="1" thickBot="1" x14ac:dyDescent="0.3">
      <c r="B13" s="367" t="s">
        <v>43</v>
      </c>
      <c r="C13" s="368"/>
      <c r="D13" s="178"/>
      <c r="E13" s="181"/>
    </row>
    <row r="14" spans="2:5" s="79" customFormat="1" ht="45.75" customHeight="1" thickBot="1" x14ac:dyDescent="0.3">
      <c r="B14" s="367" t="s">
        <v>44</v>
      </c>
      <c r="C14" s="368"/>
      <c r="D14" s="178"/>
      <c r="E14" s="181"/>
    </row>
    <row r="15" spans="2:5" s="79" customFormat="1" ht="33.950000000000003" customHeight="1" thickBot="1" x14ac:dyDescent="0.3">
      <c r="B15" s="367" t="s">
        <v>45</v>
      </c>
      <c r="C15" s="369"/>
      <c r="D15" s="182"/>
      <c r="E15" s="181"/>
    </row>
    <row r="16" spans="2:5" s="79" customFormat="1" ht="33.950000000000003" customHeight="1" thickBot="1" x14ac:dyDescent="0.3">
      <c r="B16" s="82" t="s">
        <v>46</v>
      </c>
      <c r="C16" s="370"/>
      <c r="D16" s="371"/>
      <c r="E16" s="372"/>
    </row>
    <row r="17" spans="2:5" s="79" customFormat="1" ht="24.95" customHeight="1" thickBot="1" x14ac:dyDescent="0.3">
      <c r="B17" s="80" t="s">
        <v>34</v>
      </c>
      <c r="C17" s="370"/>
      <c r="D17" s="371"/>
      <c r="E17" s="372"/>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73" t="s">
        <v>27</v>
      </c>
      <c r="C2" s="374"/>
      <c r="D2" s="81" t="s">
        <v>32</v>
      </c>
      <c r="E2" s="81" t="s">
        <v>3</v>
      </c>
    </row>
    <row r="3" spans="2:5" s="79" customFormat="1" ht="33.950000000000003" customHeight="1" thickBot="1" x14ac:dyDescent="0.3">
      <c r="B3" s="367" t="s">
        <v>71</v>
      </c>
      <c r="C3" s="376"/>
      <c r="D3" s="176"/>
      <c r="E3" s="177"/>
    </row>
    <row r="4" spans="2:5" s="79" customFormat="1" ht="33.950000000000003" customHeight="1" thickBot="1" x14ac:dyDescent="0.3">
      <c r="B4" s="367" t="s">
        <v>72</v>
      </c>
      <c r="C4" s="368"/>
      <c r="D4" s="178"/>
      <c r="E4" s="179"/>
    </row>
    <row r="5" spans="2:5" s="79" customFormat="1" ht="37.5" customHeight="1" thickBot="1" x14ac:dyDescent="0.3">
      <c r="B5" s="367" t="s">
        <v>51</v>
      </c>
      <c r="C5" s="376"/>
      <c r="D5" s="180"/>
      <c r="E5" s="179"/>
    </row>
    <row r="6" spans="2:5" s="79" customFormat="1" ht="34.5" customHeight="1" thickBot="1" x14ac:dyDescent="0.3">
      <c r="B6" s="367" t="s">
        <v>73</v>
      </c>
      <c r="C6" s="368"/>
      <c r="D6" s="178"/>
      <c r="E6" s="181"/>
    </row>
    <row r="7" spans="2:5" s="79" customFormat="1" ht="62.25" customHeight="1" thickBot="1" x14ac:dyDescent="0.3">
      <c r="B7" s="82" t="s">
        <v>46</v>
      </c>
      <c r="C7" s="370"/>
      <c r="D7" s="371"/>
      <c r="E7" s="372"/>
    </row>
    <row r="8" spans="2:5" s="79" customFormat="1" ht="33.950000000000003" customHeight="1" thickBot="1" x14ac:dyDescent="0.3">
      <c r="B8" s="80" t="s">
        <v>34</v>
      </c>
      <c r="C8" s="370"/>
      <c r="D8" s="371"/>
      <c r="E8" s="372"/>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F8"/>
  <sheetViews>
    <sheetView topLeftCell="C3" workbookViewId="0">
      <selection activeCell="C3" sqref="C3:F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7" t="s">
        <v>98</v>
      </c>
      <c r="D3" s="378"/>
      <c r="E3" s="378"/>
      <c r="F3" s="379"/>
    </row>
    <row r="4" spans="3:6" ht="16.5" customHeight="1" x14ac:dyDescent="0.25">
      <c r="C4" s="238"/>
      <c r="D4" s="388" t="s">
        <v>99</v>
      </c>
      <c r="E4" s="388"/>
      <c r="F4" s="389"/>
    </row>
    <row r="5" spans="3:6" ht="101.25" customHeight="1" thickBot="1" x14ac:dyDescent="0.3">
      <c r="C5" s="239"/>
      <c r="D5" s="390"/>
      <c r="E5" s="390"/>
      <c r="F5" s="391"/>
    </row>
    <row r="6" spans="3:6" ht="15.75" hidden="1" customHeight="1" thickBot="1" x14ac:dyDescent="0.3">
      <c r="C6" s="240"/>
      <c r="D6" s="392"/>
      <c r="E6" s="392"/>
      <c r="F6" s="393"/>
    </row>
    <row r="7" spans="3:6" x14ac:dyDescent="0.25">
      <c r="C7" s="380" t="s">
        <v>97</v>
      </c>
      <c r="D7" s="381"/>
      <c r="E7" s="384"/>
      <c r="F7" s="385"/>
    </row>
    <row r="8" spans="3:6" ht="15.75" thickBot="1" x14ac:dyDescent="0.3">
      <c r="C8" s="382"/>
      <c r="D8" s="383"/>
      <c r="E8" s="386"/>
      <c r="F8" s="387"/>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7"/>
  <sheetViews>
    <sheetView zoomScaleNormal="100" workbookViewId="0">
      <selection activeCell="A8" sqref="A8:XFD8"/>
    </sheetView>
  </sheetViews>
  <sheetFormatPr defaultColWidth="8.85546875" defaultRowHeight="14.25" x14ac:dyDescent="0.2"/>
  <cols>
    <col min="1" max="1" width="8.85546875" style="198" customWidth="1"/>
    <col min="2" max="2" width="35.85546875" style="198" customWidth="1"/>
    <col min="3" max="6" width="14.85546875" style="198" bestFit="1" customWidth="1"/>
    <col min="7" max="16384" width="8.85546875" style="198"/>
  </cols>
  <sheetData>
    <row r="2" spans="2:6" ht="27" customHeight="1" thickBot="1" x14ac:dyDescent="0.25">
      <c r="B2" s="394" t="s">
        <v>74</v>
      </c>
      <c r="C2" s="395"/>
      <c r="D2" s="395"/>
      <c r="E2" s="202"/>
      <c r="F2" s="261"/>
    </row>
    <row r="3" spans="2:6" ht="18" customHeight="1" thickBot="1" x14ac:dyDescent="0.25">
      <c r="B3" s="203" t="s">
        <v>75</v>
      </c>
      <c r="C3" s="396"/>
      <c r="D3" s="397"/>
      <c r="E3" s="262"/>
      <c r="F3" s="267"/>
    </row>
    <row r="4" spans="2:6" ht="18" customHeight="1" thickBot="1" x14ac:dyDescent="0.25">
      <c r="B4" s="247"/>
      <c r="C4" s="259"/>
      <c r="D4" s="259"/>
      <c r="E4" s="262"/>
      <c r="F4" s="267"/>
    </row>
    <row r="5" spans="2:6" ht="18" customHeight="1" thickBot="1" x14ac:dyDescent="0.25">
      <c r="B5" s="247" t="s">
        <v>106</v>
      </c>
      <c r="C5" s="264"/>
      <c r="D5" s="265"/>
      <c r="E5" s="266"/>
      <c r="F5" s="268"/>
    </row>
    <row r="6" spans="2:6" ht="18" customHeight="1" thickBot="1" x14ac:dyDescent="0.25">
      <c r="B6" s="204"/>
      <c r="C6" s="246" t="s">
        <v>107</v>
      </c>
      <c r="D6" s="246" t="s">
        <v>107</v>
      </c>
      <c r="E6" s="246" t="s">
        <v>107</v>
      </c>
      <c r="F6" s="246"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8" t="str">
        <f>IF(ISNUMBER(C7), 189.3*12, "")</f>
        <v/>
      </c>
      <c r="D10" s="208" t="str">
        <f>IF(ISNUMBER(D7), 189.3*12, "")</f>
        <v/>
      </c>
      <c r="E10" s="208" t="str">
        <f>IF(ISNUMBER(E7), 189.3*12, "")</f>
        <v/>
      </c>
      <c r="F10" s="208" t="str">
        <f>IF(ISNUMBER(F7), 189.3*12, "")</f>
        <v/>
      </c>
    </row>
    <row r="11" spans="2:6" ht="18" customHeight="1" x14ac:dyDescent="0.2">
      <c r="B11" s="208" t="s">
        <v>78</v>
      </c>
      <c r="C11" s="199"/>
      <c r="D11" s="199"/>
      <c r="E11" s="199"/>
      <c r="F11" s="199"/>
    </row>
    <row r="12" spans="2:6" s="250" customFormat="1"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SUM(C13/1513)</f>
        <v>0</v>
      </c>
      <c r="D15" s="207">
        <f t="shared" ref="D15:F15" si="0">SUM(D13/1513)</f>
        <v>0</v>
      </c>
      <c r="E15" s="207">
        <f t="shared" si="0"/>
        <v>0</v>
      </c>
      <c r="F15" s="207">
        <f t="shared" si="0"/>
        <v>0</v>
      </c>
    </row>
    <row r="16" spans="2:6" ht="28.5" customHeight="1" x14ac:dyDescent="0.2">
      <c r="B16" s="225" t="s">
        <v>105</v>
      </c>
      <c r="C16" s="223"/>
      <c r="D16" s="223"/>
      <c r="E16" s="223"/>
      <c r="F16" s="223"/>
    </row>
    <row r="17" spans="2:6" ht="28.5" x14ac:dyDescent="0.2">
      <c r="B17" s="224" t="s">
        <v>91</v>
      </c>
      <c r="C17" s="200"/>
      <c r="D17" s="200"/>
      <c r="E17" s="200"/>
      <c r="F17" s="200"/>
    </row>
    <row r="18" spans="2:6" x14ac:dyDescent="0.2">
      <c r="B18" s="208" t="s">
        <v>81</v>
      </c>
      <c r="C18" s="206">
        <f>SUM(C15*(C16+C17))</f>
        <v>0</v>
      </c>
      <c r="D18" s="206">
        <f t="shared" ref="D18:F18" si="1">SUM(D15*(D16+D17))</f>
        <v>0</v>
      </c>
      <c r="E18" s="206">
        <f t="shared" si="1"/>
        <v>0</v>
      </c>
      <c r="F18" s="206">
        <f t="shared" si="1"/>
        <v>0</v>
      </c>
    </row>
    <row r="19" spans="2:6"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4">
        <f>IF(C24=0,0,(C20/C24))</f>
        <v>0</v>
      </c>
    </row>
    <row r="26" spans="2:6" ht="18" customHeight="1" x14ac:dyDescent="0.2"/>
    <row r="27" spans="2:6" ht="19.5" customHeight="1" x14ac:dyDescent="0.2"/>
  </sheetData>
  <mergeCells count="2">
    <mergeCell ref="B2:D2"/>
    <mergeCell ref="C3:D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7"/>
  <sheetViews>
    <sheetView zoomScaleNormal="100" workbookViewId="0">
      <selection activeCell="A8" sqref="A8:XFD8"/>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2" spans="2:6" ht="44.25" customHeight="1" thickBot="1" x14ac:dyDescent="0.25">
      <c r="B2" s="400" t="s">
        <v>74</v>
      </c>
      <c r="C2" s="395"/>
      <c r="D2" s="395"/>
      <c r="E2" s="395"/>
      <c r="F2" s="401"/>
    </row>
    <row r="3" spans="2:6" ht="18" customHeight="1" thickBot="1" x14ac:dyDescent="0.25">
      <c r="B3" s="247" t="s">
        <v>75</v>
      </c>
      <c r="C3" s="396"/>
      <c r="D3" s="397"/>
      <c r="E3" s="398"/>
      <c r="F3" s="399"/>
    </row>
    <row r="4" spans="2:6" ht="18" customHeight="1" thickBot="1" x14ac:dyDescent="0.25">
      <c r="B4" s="270"/>
      <c r="C4" s="258"/>
      <c r="D4" s="258"/>
      <c r="E4" s="398"/>
      <c r="F4" s="399"/>
    </row>
    <row r="5" spans="2:6" ht="18" customHeight="1" thickBot="1" x14ac:dyDescent="0.25">
      <c r="B5" s="271" t="s">
        <v>106</v>
      </c>
      <c r="C5" s="264"/>
      <c r="D5" s="265"/>
      <c r="E5" s="266"/>
      <c r="F5" s="263"/>
    </row>
    <row r="6" spans="2:6" ht="18" customHeight="1" thickBot="1" x14ac:dyDescent="0.25">
      <c r="B6" s="204"/>
      <c r="C6" s="246" t="s">
        <v>107</v>
      </c>
      <c r="D6" s="246" t="s">
        <v>107</v>
      </c>
      <c r="E6" s="246" t="s">
        <v>107</v>
      </c>
      <c r="F6" s="246"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6" t="str">
        <f>IF(ISNUMBER(C7), 189.3*12, "")</f>
        <v/>
      </c>
      <c r="D10" s="206" t="str">
        <f>IF(ISNUMBER(D7), 189.3*12, "")</f>
        <v/>
      </c>
      <c r="E10" s="206" t="str">
        <f>IF(ISNUMBER(E7), 189.3*12, "")</f>
        <v/>
      </c>
      <c r="F10" s="206" t="str">
        <f>IF(ISNUMBER(F7), 189.3*12, "")</f>
        <v/>
      </c>
    </row>
    <row r="11" spans="2:6" ht="18" customHeight="1" x14ac:dyDescent="0.2">
      <c r="B11" s="208" t="s">
        <v>78</v>
      </c>
      <c r="C11" s="199"/>
      <c r="D11" s="199"/>
      <c r="E11" s="199"/>
      <c r="F11" s="199"/>
    </row>
    <row r="12" spans="2:6"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SUM(C13/1513)</f>
        <v>0</v>
      </c>
      <c r="D15" s="207">
        <f t="shared" ref="D15:F15" si="0">SUM(D13/1513)</f>
        <v>0</v>
      </c>
      <c r="E15" s="207">
        <f t="shared" si="0"/>
        <v>0</v>
      </c>
      <c r="F15" s="207">
        <f t="shared" si="0"/>
        <v>0</v>
      </c>
    </row>
    <row r="16" spans="2:6" ht="33" customHeight="1" x14ac:dyDescent="0.2">
      <c r="B16" s="225" t="s">
        <v>105</v>
      </c>
      <c r="C16" s="223"/>
      <c r="D16" s="223"/>
      <c r="E16" s="223"/>
      <c r="F16" s="223"/>
    </row>
    <row r="17" spans="2:6" ht="27" customHeight="1" x14ac:dyDescent="0.2">
      <c r="B17" s="224" t="s">
        <v>91</v>
      </c>
      <c r="C17" s="200"/>
      <c r="D17" s="200"/>
      <c r="E17" s="200"/>
      <c r="F17" s="200"/>
    </row>
    <row r="18" spans="2:6" ht="33.75" customHeight="1" x14ac:dyDescent="0.2">
      <c r="B18" s="208" t="s">
        <v>81</v>
      </c>
      <c r="C18" s="206">
        <f>SUM(C15*(C16+C17))</f>
        <v>0</v>
      </c>
      <c r="D18" s="206">
        <f t="shared" ref="D18:F18" si="1">SUM(D15*(D16+D17))</f>
        <v>0</v>
      </c>
      <c r="E18" s="206">
        <f t="shared" si="1"/>
        <v>0</v>
      </c>
      <c r="F18" s="206">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5">
    <mergeCell ref="E4:F4"/>
    <mergeCell ref="B2:D2"/>
    <mergeCell ref="C3:D3"/>
    <mergeCell ref="E2:F2"/>
    <mergeCell ref="E3:F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7"/>
  <sheetViews>
    <sheetView zoomScaleNormal="100" workbookViewId="0">
      <selection activeCell="A8" sqref="A8:XFD8"/>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2" spans="2:6" ht="36.75" customHeight="1" thickBot="1" x14ac:dyDescent="0.25">
      <c r="B2" s="394" t="s">
        <v>74</v>
      </c>
      <c r="C2" s="395"/>
      <c r="D2" s="395"/>
      <c r="E2" s="256"/>
      <c r="F2" s="257"/>
    </row>
    <row r="3" spans="2:6" ht="18" customHeight="1" thickBot="1" x14ac:dyDescent="0.25">
      <c r="B3" s="203" t="s">
        <v>75</v>
      </c>
      <c r="C3" s="396"/>
      <c r="D3" s="397"/>
      <c r="E3" s="258"/>
      <c r="F3" s="272"/>
    </row>
    <row r="4" spans="2:6" ht="18" customHeight="1" thickBot="1" x14ac:dyDescent="0.25">
      <c r="B4" s="247"/>
      <c r="C4" s="258"/>
      <c r="D4" s="258"/>
      <c r="E4" s="258"/>
      <c r="F4" s="272"/>
    </row>
    <row r="5" spans="2:6" ht="18" customHeight="1" thickBot="1" x14ac:dyDescent="0.25">
      <c r="B5" s="271" t="s">
        <v>106</v>
      </c>
      <c r="C5" s="264"/>
      <c r="D5" s="265"/>
      <c r="E5" s="266"/>
      <c r="F5" s="268"/>
    </row>
    <row r="6" spans="2:6" ht="18" customHeight="1" thickBot="1" x14ac:dyDescent="0.25">
      <c r="B6" s="204"/>
      <c r="C6" s="246" t="s">
        <v>107</v>
      </c>
      <c r="D6" s="246" t="s">
        <v>107</v>
      </c>
      <c r="E6" s="246" t="s">
        <v>107</v>
      </c>
      <c r="F6" s="246"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6" t="str">
        <f>IF(ISNUMBER(C7), 189.3*12, "")</f>
        <v/>
      </c>
      <c r="D10" s="206" t="str">
        <f>IF(ISNUMBER(D7), 189.3*12, "")</f>
        <v/>
      </c>
      <c r="E10" s="206" t="str">
        <f>IF(ISNUMBER(E7), 189.3*12, "")</f>
        <v/>
      </c>
      <c r="F10" s="206" t="str">
        <f>IF(ISNUMBER(F7), 189.3*12, "")</f>
        <v/>
      </c>
    </row>
    <row r="11" spans="2:6" ht="18" customHeight="1" x14ac:dyDescent="0.2">
      <c r="B11" s="208" t="s">
        <v>78</v>
      </c>
      <c r="C11" s="199"/>
      <c r="D11" s="199"/>
      <c r="E11" s="199"/>
      <c r="F11" s="199"/>
    </row>
    <row r="12" spans="2:6"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SUM(C13/1513)</f>
        <v>0</v>
      </c>
      <c r="D15" s="207">
        <f t="shared" ref="D15:F15" si="0">SUM(D13/1513)</f>
        <v>0</v>
      </c>
      <c r="E15" s="207">
        <f t="shared" si="0"/>
        <v>0</v>
      </c>
      <c r="F15" s="207">
        <f t="shared" si="0"/>
        <v>0</v>
      </c>
    </row>
    <row r="16" spans="2:6" ht="28.5" customHeight="1" x14ac:dyDescent="0.2">
      <c r="B16" s="225" t="s">
        <v>105</v>
      </c>
      <c r="C16" s="223"/>
      <c r="D16" s="223"/>
      <c r="E16" s="223"/>
      <c r="F16" s="223"/>
    </row>
    <row r="17" spans="2:6" ht="30" customHeight="1" x14ac:dyDescent="0.2">
      <c r="B17" s="224" t="s">
        <v>91</v>
      </c>
      <c r="C17" s="200"/>
      <c r="D17" s="200"/>
      <c r="E17" s="200"/>
      <c r="F17" s="200"/>
    </row>
    <row r="18" spans="2:6" ht="33.75" customHeight="1" x14ac:dyDescent="0.2">
      <c r="B18" s="208" t="s">
        <v>81</v>
      </c>
      <c r="C18" s="206">
        <f>SUM(C15*(C16+C17))</f>
        <v>0</v>
      </c>
      <c r="D18" s="206">
        <f t="shared" ref="D18:F18" si="1">SUM(D15*(D16+D17))</f>
        <v>0</v>
      </c>
      <c r="E18" s="206">
        <f t="shared" si="1"/>
        <v>0</v>
      </c>
      <c r="F18" s="206">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2">
    <mergeCell ref="B2:D2"/>
    <mergeCell ref="C3:D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7"/>
  <sheetViews>
    <sheetView topLeftCell="A2" zoomScaleNormal="100" workbookViewId="0">
      <selection activeCell="A8" sqref="A8:XFD8"/>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2" spans="2:6" ht="37.5" customHeight="1" thickBot="1" x14ac:dyDescent="0.25">
      <c r="B2" s="394" t="s">
        <v>74</v>
      </c>
      <c r="C2" s="395"/>
      <c r="D2" s="395"/>
      <c r="E2" s="202"/>
      <c r="F2" s="261"/>
    </row>
    <row r="3" spans="2:6" ht="18" customHeight="1" thickBot="1" x14ac:dyDescent="0.25">
      <c r="B3" s="203" t="s">
        <v>75</v>
      </c>
      <c r="C3" s="396"/>
      <c r="D3" s="397"/>
      <c r="E3" s="398"/>
      <c r="F3" s="399"/>
    </row>
    <row r="4" spans="2:6" ht="18" customHeight="1" thickBot="1" x14ac:dyDescent="0.25">
      <c r="B4" s="247"/>
      <c r="C4" s="259"/>
      <c r="D4" s="259"/>
      <c r="E4" s="273"/>
      <c r="F4" s="272"/>
    </row>
    <row r="5" spans="2:6" ht="18" customHeight="1" thickBot="1" x14ac:dyDescent="0.25">
      <c r="B5" s="274" t="s">
        <v>106</v>
      </c>
      <c r="C5" s="264"/>
      <c r="D5" s="265"/>
      <c r="E5" s="266"/>
      <c r="F5" s="268"/>
    </row>
    <row r="6" spans="2:6" ht="18" customHeight="1" thickBot="1" x14ac:dyDescent="0.25">
      <c r="B6" s="204"/>
      <c r="C6" s="246" t="s">
        <v>107</v>
      </c>
      <c r="D6" s="246" t="s">
        <v>107</v>
      </c>
      <c r="E6" s="246" t="s">
        <v>107</v>
      </c>
      <c r="F6" s="246" t="s">
        <v>107</v>
      </c>
    </row>
    <row r="7" spans="2:6" ht="18" customHeight="1" x14ac:dyDescent="0.2">
      <c r="B7" s="208" t="s">
        <v>108</v>
      </c>
      <c r="C7" s="200"/>
      <c r="D7" s="200"/>
      <c r="E7" s="200"/>
      <c r="F7" s="200"/>
    </row>
    <row r="8" spans="2:6" ht="18" customHeight="1" x14ac:dyDescent="0.2">
      <c r="B8" s="208" t="s">
        <v>84</v>
      </c>
      <c r="C8" s="206">
        <f>SUM(C7*1.95/100)</f>
        <v>0</v>
      </c>
      <c r="D8" s="206">
        <f>SUM(D7*1.95/100)</f>
        <v>0</v>
      </c>
      <c r="E8" s="206">
        <f>SUM(E7*1.95/100)</f>
        <v>0</v>
      </c>
      <c r="F8" s="206">
        <f>SUM(F7*1.95/100)</f>
        <v>0</v>
      </c>
    </row>
    <row r="9" spans="2:6" ht="18" customHeight="1" x14ac:dyDescent="0.2">
      <c r="B9" s="208" t="s">
        <v>76</v>
      </c>
      <c r="C9" s="199"/>
      <c r="D9" s="199"/>
      <c r="E9" s="199"/>
      <c r="F9" s="199"/>
    </row>
    <row r="10" spans="2:6" ht="18" customHeight="1" x14ac:dyDescent="0.2">
      <c r="B10" s="208" t="s">
        <v>77</v>
      </c>
      <c r="C10" s="206" t="str">
        <f>IF(ISNUMBER(C7), 189.3*12, "")</f>
        <v/>
      </c>
      <c r="D10" s="206" t="str">
        <f>IF(ISNUMBER(D7), 189.3*12, "")</f>
        <v/>
      </c>
      <c r="E10" s="206" t="str">
        <f>IF(ISNUMBER(E7), 189.3*12, "")</f>
        <v/>
      </c>
      <c r="F10" s="206" t="str">
        <f>IF(ISNUMBER(F7), 189.3*12, "")</f>
        <v/>
      </c>
    </row>
    <row r="11" spans="2:6" ht="18" customHeight="1" x14ac:dyDescent="0.2">
      <c r="B11" s="208" t="s">
        <v>78</v>
      </c>
      <c r="C11" s="199"/>
      <c r="D11" s="199"/>
      <c r="E11" s="199"/>
      <c r="F11" s="199"/>
    </row>
    <row r="12" spans="2:6" ht="18" customHeight="1" x14ac:dyDescent="0.2">
      <c r="B12" s="208"/>
      <c r="C12" s="199"/>
      <c r="D12" s="199"/>
      <c r="E12" s="199"/>
      <c r="F12" s="199"/>
    </row>
    <row r="13" spans="2:6" ht="18" customHeight="1" x14ac:dyDescent="0.2">
      <c r="B13" s="208" t="s">
        <v>79</v>
      </c>
      <c r="C13" s="206">
        <f>SUM(C7:C11)</f>
        <v>0</v>
      </c>
      <c r="D13" s="206">
        <f>SUM(D7:D11)</f>
        <v>0</v>
      </c>
      <c r="E13" s="206">
        <f>SUM(E7:E11)</f>
        <v>0</v>
      </c>
      <c r="F13" s="206">
        <f>SUM(F7:F11)</f>
        <v>0</v>
      </c>
    </row>
    <row r="14" spans="2:6" ht="18" customHeight="1" x14ac:dyDescent="0.2">
      <c r="B14" s="208"/>
      <c r="C14" s="199"/>
      <c r="D14" s="199"/>
      <c r="E14" s="199"/>
      <c r="F14" s="199"/>
    </row>
    <row r="15" spans="2:6" ht="18" customHeight="1" thickBot="1" x14ac:dyDescent="0.25">
      <c r="B15" s="209" t="s">
        <v>80</v>
      </c>
      <c r="C15" s="207">
        <f>SUM(C13*12/1513)</f>
        <v>0</v>
      </c>
      <c r="D15" s="207">
        <f t="shared" ref="D15:F15" si="0">SUM(D13*12/1513)</f>
        <v>0</v>
      </c>
      <c r="E15" s="207">
        <f t="shared" si="0"/>
        <v>0</v>
      </c>
      <c r="F15" s="207">
        <f t="shared" si="0"/>
        <v>0</v>
      </c>
    </row>
    <row r="16" spans="2:6" ht="29.25" customHeight="1" x14ac:dyDescent="0.2">
      <c r="B16" s="225" t="s">
        <v>105</v>
      </c>
      <c r="C16" s="223"/>
      <c r="D16" s="223"/>
      <c r="E16" s="223"/>
      <c r="F16" s="223"/>
    </row>
    <row r="17" spans="2:6" ht="31.5" customHeight="1" x14ac:dyDescent="0.2">
      <c r="B17" s="224" t="s">
        <v>91</v>
      </c>
      <c r="C17" s="200"/>
      <c r="D17" s="200"/>
      <c r="E17" s="200"/>
      <c r="F17" s="200"/>
    </row>
    <row r="18" spans="2:6" ht="32.450000000000003" customHeight="1" x14ac:dyDescent="0.2">
      <c r="B18" s="208" t="s">
        <v>81</v>
      </c>
      <c r="C18" s="206">
        <f>SUM(C15*(C16+C17))</f>
        <v>0</v>
      </c>
      <c r="D18" s="206">
        <f t="shared" ref="D18:F18" si="1">SUM(D15*(D16+D17))</f>
        <v>0</v>
      </c>
      <c r="E18" s="206">
        <f t="shared" si="1"/>
        <v>0</v>
      </c>
      <c r="F18" s="206">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49">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Lotte Rosenkilde Petersen</cp:lastModifiedBy>
  <dcterms:created xsi:type="dcterms:W3CDTF">2021-03-11T13:21:37Z</dcterms:created>
  <dcterms:modified xsi:type="dcterms:W3CDTF">2024-03-07T12:57:12Z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