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B280680\Documents\Udbetalingsskemaer\2024 månedløn\"/>
    </mc:Choice>
  </mc:AlternateContent>
  <xr:revisionPtr revIDLastSave="0" documentId="8_{16A3F4B8-B4F2-43B5-8E4E-B9DC30014457}"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6" l="1"/>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C26" i="27" l="1"/>
  <c r="C27" i="27" s="1"/>
  <c r="C25" i="27"/>
  <c r="C24" i="27"/>
  <c r="C26" i="26"/>
  <c r="C27" i="26" s="1"/>
  <c r="C25" i="26"/>
  <c r="C24" i="26"/>
  <c r="C8" i="26"/>
  <c r="C10" i="26" s="1"/>
  <c r="C26" i="25"/>
  <c r="C27" i="25" s="1"/>
  <c r="C25" i="25"/>
  <c r="C24" i="25"/>
  <c r="C27" i="23"/>
  <c r="C26" i="23"/>
  <c r="C25" i="23"/>
  <c r="C24" i="23"/>
  <c r="C26" i="24"/>
  <c r="C27" i="24" s="1"/>
  <c r="C25" i="24"/>
  <c r="C24" i="24"/>
  <c r="C27" i="6"/>
  <c r="C26" i="6"/>
  <c r="C25" i="6"/>
  <c r="C24" i="6"/>
  <c r="C12" i="27"/>
  <c r="C8" i="27"/>
  <c r="C10" i="27" s="1"/>
  <c r="C12" i="26"/>
  <c r="C12" i="25"/>
  <c r="C8" i="25"/>
  <c r="C10" i="25" s="1"/>
  <c r="C12" i="23"/>
  <c r="C8" i="23"/>
  <c r="C10" i="23" s="1"/>
  <c r="C12" i="24"/>
  <c r="C8" i="24"/>
  <c r="AL8" i="6"/>
  <c r="AL10" i="6" s="1"/>
  <c r="AH8" i="6"/>
  <c r="AH10" i="6" s="1"/>
  <c r="I8" i="6"/>
  <c r="I10" i="6" s="1"/>
  <c r="C8" i="6"/>
  <c r="C15" i="27" l="1"/>
  <c r="C17" i="27" s="1"/>
  <c r="C20" i="27" s="1"/>
  <c r="C15" i="25"/>
  <c r="C10" i="6"/>
  <c r="C15" i="6" s="1"/>
  <c r="C17" i="6" s="1"/>
  <c r="C20" i="6" s="1"/>
  <c r="C10" i="24"/>
  <c r="C15" i="24" s="1"/>
  <c r="C17" i="24" s="1"/>
  <c r="C15" i="23"/>
  <c r="C17" i="23" s="1"/>
  <c r="C20" i="23" s="1"/>
  <c r="C15" i="26"/>
  <c r="L15" i="27"/>
  <c r="L17" i="27" s="1"/>
  <c r="L20" i="27" s="1"/>
  <c r="AB15" i="27"/>
  <c r="AB17" i="27" s="1"/>
  <c r="AB20" i="27" s="1"/>
  <c r="D12" i="27"/>
  <c r="E12" i="27"/>
  <c r="F12" i="27"/>
  <c r="G12" i="27"/>
  <c r="G15" i="27" s="1"/>
  <c r="G17" i="27" s="1"/>
  <c r="G20" i="27" s="1"/>
  <c r="H12" i="27"/>
  <c r="I12" i="27"/>
  <c r="J12" i="27"/>
  <c r="K12" i="27"/>
  <c r="L12" i="27"/>
  <c r="M12" i="27"/>
  <c r="N12" i="27"/>
  <c r="O12" i="27"/>
  <c r="P12" i="27"/>
  <c r="Q12" i="27"/>
  <c r="R12" i="27"/>
  <c r="S12" i="27"/>
  <c r="T12" i="27"/>
  <c r="U12" i="27"/>
  <c r="V12" i="27"/>
  <c r="W12" i="27"/>
  <c r="W15" i="27" s="1"/>
  <c r="W17" i="27" s="1"/>
  <c r="W20" i="27" s="1"/>
  <c r="X12" i="27"/>
  <c r="Y12" i="27"/>
  <c r="Z12" i="27"/>
  <c r="AA12" i="27"/>
  <c r="AB12" i="27"/>
  <c r="AC12" i="27"/>
  <c r="AD12" i="27"/>
  <c r="AE12" i="27"/>
  <c r="AF12" i="27"/>
  <c r="AG12" i="27"/>
  <c r="AH12" i="27"/>
  <c r="AI12" i="27"/>
  <c r="AJ12" i="27"/>
  <c r="AK12" i="27"/>
  <c r="AL12" i="27"/>
  <c r="AL8" i="27"/>
  <c r="AL10" i="27" s="1"/>
  <c r="D8" i="27"/>
  <c r="D10" i="27" s="1"/>
  <c r="E8" i="27"/>
  <c r="E10" i="27" s="1"/>
  <c r="F8" i="27"/>
  <c r="F10" i="27" s="1"/>
  <c r="G8" i="27"/>
  <c r="G10" i="27" s="1"/>
  <c r="H8" i="27"/>
  <c r="H10" i="27" s="1"/>
  <c r="I8" i="27"/>
  <c r="I10" i="27" s="1"/>
  <c r="J8" i="27"/>
  <c r="J10" i="27" s="1"/>
  <c r="K8" i="27"/>
  <c r="K10" i="27" s="1"/>
  <c r="L8" i="27"/>
  <c r="L10" i="27" s="1"/>
  <c r="M8" i="27"/>
  <c r="M10" i="27" s="1"/>
  <c r="N8" i="27"/>
  <c r="N10" i="27" s="1"/>
  <c r="O8" i="27"/>
  <c r="O10" i="27" s="1"/>
  <c r="P8" i="27"/>
  <c r="P10" i="27" s="1"/>
  <c r="Q8" i="27"/>
  <c r="Q10" i="27" s="1"/>
  <c r="R8" i="27"/>
  <c r="R10" i="27" s="1"/>
  <c r="S8" i="27"/>
  <c r="S10" i="27" s="1"/>
  <c r="T8" i="27"/>
  <c r="T10" i="27" s="1"/>
  <c r="U8" i="27"/>
  <c r="U10" i="27" s="1"/>
  <c r="V8" i="27"/>
  <c r="V10" i="27" s="1"/>
  <c r="W8" i="27"/>
  <c r="W10" i="27" s="1"/>
  <c r="X8" i="27"/>
  <c r="X10" i="27" s="1"/>
  <c r="Y8" i="27"/>
  <c r="Y10" i="27" s="1"/>
  <c r="Z8" i="27"/>
  <c r="Z10" i="27" s="1"/>
  <c r="AA8" i="27"/>
  <c r="AA10" i="27" s="1"/>
  <c r="AB8" i="27"/>
  <c r="AB10" i="27" s="1"/>
  <c r="AC8" i="27"/>
  <c r="AC10" i="27" s="1"/>
  <c r="AD8" i="27"/>
  <c r="AD10" i="27" s="1"/>
  <c r="AE8" i="27"/>
  <c r="AE10" i="27" s="1"/>
  <c r="AF8" i="27"/>
  <c r="AF10" i="27" s="1"/>
  <c r="AG8" i="27"/>
  <c r="AG10" i="27" s="1"/>
  <c r="AH8" i="27"/>
  <c r="AH10" i="27" s="1"/>
  <c r="AI8" i="27"/>
  <c r="AI10" i="27" s="1"/>
  <c r="AJ8" i="27"/>
  <c r="AJ10" i="27" s="1"/>
  <c r="AK8" i="27"/>
  <c r="AK10" i="27" s="1"/>
  <c r="M15" i="26"/>
  <c r="M17" i="26" s="1"/>
  <c r="M20" i="26" s="1"/>
  <c r="Q15" i="26"/>
  <c r="Q17" i="26" s="1"/>
  <c r="Q20" i="26" s="1"/>
  <c r="AC15" i="26"/>
  <c r="AC17" i="26" s="1"/>
  <c r="AC20" i="26" s="1"/>
  <c r="AG15" i="26"/>
  <c r="AG17" i="26" s="1"/>
  <c r="AG20" i="26" s="1"/>
  <c r="AL12" i="26"/>
  <c r="AL15" i="26" s="1"/>
  <c r="AL17" i="26" s="1"/>
  <c r="AL20" i="26" s="1"/>
  <c r="D12" i="26"/>
  <c r="E12" i="26"/>
  <c r="F12" i="26"/>
  <c r="G12" i="26"/>
  <c r="H12" i="26"/>
  <c r="I12" i="26"/>
  <c r="J12" i="26"/>
  <c r="J15" i="26" s="1"/>
  <c r="J17" i="26" s="1"/>
  <c r="J20" i="26" s="1"/>
  <c r="K12" i="26"/>
  <c r="L12" i="26"/>
  <c r="L15" i="26" s="1"/>
  <c r="L17" i="26" s="1"/>
  <c r="L20" i="26" s="1"/>
  <c r="M12" i="26"/>
  <c r="N12" i="26"/>
  <c r="N15" i="26" s="1"/>
  <c r="N17" i="26" s="1"/>
  <c r="N20" i="26" s="1"/>
  <c r="O12" i="26"/>
  <c r="P12" i="26"/>
  <c r="Q12" i="26"/>
  <c r="R12" i="26"/>
  <c r="S12" i="26"/>
  <c r="S15" i="26" s="1"/>
  <c r="S17" i="26" s="1"/>
  <c r="S20" i="26" s="1"/>
  <c r="T12" i="26"/>
  <c r="U12" i="26"/>
  <c r="V12" i="26"/>
  <c r="W12" i="26"/>
  <c r="X12" i="26"/>
  <c r="Y12" i="26"/>
  <c r="Z12" i="26"/>
  <c r="Z15" i="26" s="1"/>
  <c r="Z17" i="26" s="1"/>
  <c r="Z20" i="26" s="1"/>
  <c r="AA12" i="26"/>
  <c r="AB12" i="26"/>
  <c r="AB15" i="26" s="1"/>
  <c r="AB17" i="26" s="1"/>
  <c r="AB20" i="26" s="1"/>
  <c r="AC12" i="26"/>
  <c r="AD12" i="26"/>
  <c r="AE12" i="26"/>
  <c r="AF12" i="26"/>
  <c r="AG12" i="26"/>
  <c r="AH12" i="26"/>
  <c r="AI12" i="26"/>
  <c r="AI15" i="26" s="1"/>
  <c r="AI17" i="26" s="1"/>
  <c r="AI20" i="26" s="1"/>
  <c r="AJ12" i="26"/>
  <c r="AK12" i="26"/>
  <c r="AL8" i="26"/>
  <c r="AL10" i="26" s="1"/>
  <c r="D8" i="26"/>
  <c r="D10" i="26" s="1"/>
  <c r="E8" i="26"/>
  <c r="E10" i="26" s="1"/>
  <c r="F8" i="26"/>
  <c r="F10" i="26" s="1"/>
  <c r="G8" i="26"/>
  <c r="G10" i="26" s="1"/>
  <c r="H8" i="26"/>
  <c r="H10" i="26" s="1"/>
  <c r="I8" i="26"/>
  <c r="I10" i="26" s="1"/>
  <c r="J8" i="26"/>
  <c r="J10" i="26" s="1"/>
  <c r="K8" i="26"/>
  <c r="K10" i="26" s="1"/>
  <c r="L8" i="26"/>
  <c r="L10" i="26" s="1"/>
  <c r="M8" i="26"/>
  <c r="M10" i="26" s="1"/>
  <c r="N8" i="26"/>
  <c r="N10" i="26" s="1"/>
  <c r="O8" i="26"/>
  <c r="O10" i="26" s="1"/>
  <c r="P8" i="26"/>
  <c r="P10" i="26" s="1"/>
  <c r="Q8" i="26"/>
  <c r="Q10" i="26" s="1"/>
  <c r="R8" i="26"/>
  <c r="R10" i="26" s="1"/>
  <c r="S8" i="26"/>
  <c r="S10" i="26" s="1"/>
  <c r="T8" i="26"/>
  <c r="T10" i="26" s="1"/>
  <c r="U8" i="26"/>
  <c r="U10" i="26" s="1"/>
  <c r="V8" i="26"/>
  <c r="V10" i="26" s="1"/>
  <c r="W8" i="26"/>
  <c r="W10" i="26" s="1"/>
  <c r="X8" i="26"/>
  <c r="X10" i="26" s="1"/>
  <c r="Y8" i="26"/>
  <c r="Y10" i="26" s="1"/>
  <c r="Z8" i="26"/>
  <c r="Z10" i="26" s="1"/>
  <c r="AA8" i="26"/>
  <c r="AA10" i="26" s="1"/>
  <c r="AB8" i="26"/>
  <c r="AB10" i="26" s="1"/>
  <c r="AC8" i="26"/>
  <c r="AC10" i="26" s="1"/>
  <c r="AD8" i="26"/>
  <c r="AD10" i="26" s="1"/>
  <c r="AD15" i="26" s="1"/>
  <c r="AD17" i="26" s="1"/>
  <c r="AD20" i="26" s="1"/>
  <c r="AE8" i="26"/>
  <c r="AE10" i="26" s="1"/>
  <c r="AF8" i="26"/>
  <c r="AF10" i="26" s="1"/>
  <c r="AG8" i="26"/>
  <c r="AG10" i="26" s="1"/>
  <c r="AH8" i="26"/>
  <c r="AH10" i="26" s="1"/>
  <c r="AI8" i="26"/>
  <c r="AI10" i="26" s="1"/>
  <c r="AJ8" i="26"/>
  <c r="AJ10" i="26" s="1"/>
  <c r="AK8" i="26"/>
  <c r="AK10" i="26" s="1"/>
  <c r="N15" i="25"/>
  <c r="O15" i="25"/>
  <c r="AD15" i="25"/>
  <c r="AE15" i="25"/>
  <c r="D12" i="25"/>
  <c r="D15" i="25" s="1"/>
  <c r="D17" i="25" s="1"/>
  <c r="D20" i="25" s="1"/>
  <c r="E12" i="25"/>
  <c r="F12" i="25"/>
  <c r="G12" i="25"/>
  <c r="H12" i="25"/>
  <c r="I12" i="25"/>
  <c r="J12" i="25"/>
  <c r="K12" i="25"/>
  <c r="K15" i="25" s="1"/>
  <c r="L12" i="25"/>
  <c r="M12" i="25"/>
  <c r="M15" i="25" s="1"/>
  <c r="N12" i="25"/>
  <c r="O12" i="25"/>
  <c r="P12" i="25"/>
  <c r="Q12" i="25"/>
  <c r="R12" i="25"/>
  <c r="S12" i="25"/>
  <c r="T12" i="25"/>
  <c r="T15" i="25" s="1"/>
  <c r="U12" i="25"/>
  <c r="V12" i="25"/>
  <c r="W12" i="25"/>
  <c r="X12" i="25"/>
  <c r="Y12" i="25"/>
  <c r="Z12" i="25"/>
  <c r="AA12" i="25"/>
  <c r="AA15" i="25" s="1"/>
  <c r="AB12" i="25"/>
  <c r="AC12" i="25"/>
  <c r="AC15" i="25" s="1"/>
  <c r="AD12" i="25"/>
  <c r="AE12" i="25"/>
  <c r="AF12" i="25"/>
  <c r="AG12" i="25"/>
  <c r="AH12" i="25"/>
  <c r="AI12" i="25"/>
  <c r="AJ12" i="25"/>
  <c r="AJ15" i="25" s="1"/>
  <c r="AK12" i="25"/>
  <c r="AL12" i="25"/>
  <c r="AL8" i="25"/>
  <c r="AL10" i="25" s="1"/>
  <c r="D8" i="25"/>
  <c r="D10" i="25" s="1"/>
  <c r="E8" i="25"/>
  <c r="E10" i="25" s="1"/>
  <c r="F8" i="25"/>
  <c r="F10" i="25" s="1"/>
  <c r="G8" i="25"/>
  <c r="G10" i="25" s="1"/>
  <c r="H8" i="25"/>
  <c r="H10" i="25" s="1"/>
  <c r="I8" i="25"/>
  <c r="I10" i="25" s="1"/>
  <c r="J8" i="25"/>
  <c r="J10" i="25" s="1"/>
  <c r="K8" i="25"/>
  <c r="K10" i="25" s="1"/>
  <c r="L8" i="25"/>
  <c r="L10" i="25" s="1"/>
  <c r="M8" i="25"/>
  <c r="M10" i="25" s="1"/>
  <c r="N8" i="25"/>
  <c r="N10" i="25" s="1"/>
  <c r="O8" i="25"/>
  <c r="O10" i="25" s="1"/>
  <c r="P8" i="25"/>
  <c r="P10" i="25" s="1"/>
  <c r="Q8" i="25"/>
  <c r="Q10" i="25" s="1"/>
  <c r="R8" i="25"/>
  <c r="R10" i="25" s="1"/>
  <c r="R15" i="25" s="1"/>
  <c r="S8" i="25"/>
  <c r="S10" i="25" s="1"/>
  <c r="T8" i="25"/>
  <c r="T10" i="25" s="1"/>
  <c r="U8" i="25"/>
  <c r="U10" i="25" s="1"/>
  <c r="V8" i="25"/>
  <c r="V10" i="25" s="1"/>
  <c r="W8" i="25"/>
  <c r="W10" i="25" s="1"/>
  <c r="X8" i="25"/>
  <c r="X10" i="25" s="1"/>
  <c r="Y8" i="25"/>
  <c r="Y10" i="25" s="1"/>
  <c r="Z8" i="25"/>
  <c r="Z10" i="25" s="1"/>
  <c r="AA8" i="25"/>
  <c r="AA10" i="25" s="1"/>
  <c r="AB8" i="25"/>
  <c r="AB10" i="25" s="1"/>
  <c r="AC8" i="25"/>
  <c r="AC10" i="25" s="1"/>
  <c r="AD8" i="25"/>
  <c r="AD10" i="25" s="1"/>
  <c r="AE8" i="25"/>
  <c r="AE10" i="25" s="1"/>
  <c r="AF8" i="25"/>
  <c r="AF10" i="25" s="1"/>
  <c r="AG8" i="25"/>
  <c r="AG10" i="25" s="1"/>
  <c r="AH8" i="25"/>
  <c r="AH10" i="25" s="1"/>
  <c r="AI8" i="25"/>
  <c r="AI10" i="25" s="1"/>
  <c r="AJ8" i="25"/>
  <c r="AJ10" i="25" s="1"/>
  <c r="AK8" i="25"/>
  <c r="AK10" i="25" s="1"/>
  <c r="E15" i="23"/>
  <c r="E17" i="23" s="1"/>
  <c r="E20" i="23" s="1"/>
  <c r="J15" i="23"/>
  <c r="K15" i="23"/>
  <c r="R15" i="23"/>
  <c r="Z15" i="23"/>
  <c r="AA15" i="23"/>
  <c r="AH15" i="23"/>
  <c r="AK15" i="23"/>
  <c r="D12" i="23"/>
  <c r="E12" i="23"/>
  <c r="F12" i="23"/>
  <c r="G12" i="23"/>
  <c r="G15" i="23" s="1"/>
  <c r="H12" i="23"/>
  <c r="H15" i="23" s="1"/>
  <c r="I12" i="23"/>
  <c r="I15" i="23" s="1"/>
  <c r="J12" i="23"/>
  <c r="K12" i="23"/>
  <c r="L12" i="23"/>
  <c r="M12" i="23"/>
  <c r="N12" i="23"/>
  <c r="O12" i="23"/>
  <c r="O15" i="23" s="1"/>
  <c r="O17" i="23" s="1"/>
  <c r="O20" i="23" s="1"/>
  <c r="P12" i="23"/>
  <c r="Q12" i="23"/>
  <c r="Q15" i="23" s="1"/>
  <c r="R12" i="23"/>
  <c r="S12" i="23"/>
  <c r="S15" i="23" s="1"/>
  <c r="T12" i="23"/>
  <c r="U12" i="23"/>
  <c r="V12" i="23"/>
  <c r="W12" i="23"/>
  <c r="W15" i="23" s="1"/>
  <c r="X12" i="23"/>
  <c r="X15" i="23" s="1"/>
  <c r="Y12" i="23"/>
  <c r="Y15" i="23" s="1"/>
  <c r="Z12" i="23"/>
  <c r="AA12" i="23"/>
  <c r="AB12" i="23"/>
  <c r="AC12" i="23"/>
  <c r="AD12" i="23"/>
  <c r="AE12" i="23"/>
  <c r="AE15" i="23" s="1"/>
  <c r="AE17" i="23" s="1"/>
  <c r="AE20" i="23" s="1"/>
  <c r="AF12" i="23"/>
  <c r="AG12" i="23"/>
  <c r="AG15" i="23" s="1"/>
  <c r="AH12" i="23"/>
  <c r="AI12" i="23"/>
  <c r="AI15" i="23" s="1"/>
  <c r="AJ12" i="23"/>
  <c r="AK12" i="23"/>
  <c r="AL12" i="23"/>
  <c r="D8" i="23"/>
  <c r="E8" i="23"/>
  <c r="E10" i="23" s="1"/>
  <c r="F8" i="23"/>
  <c r="F10" i="23" s="1"/>
  <c r="G8" i="23"/>
  <c r="G10" i="23" s="1"/>
  <c r="H8" i="23"/>
  <c r="H10" i="23" s="1"/>
  <c r="I8" i="23"/>
  <c r="I10" i="23" s="1"/>
  <c r="J8" i="23"/>
  <c r="J10" i="23" s="1"/>
  <c r="K8" i="23"/>
  <c r="K10" i="23" s="1"/>
  <c r="L8" i="23"/>
  <c r="L10" i="23" s="1"/>
  <c r="M8" i="23"/>
  <c r="M10" i="23" s="1"/>
  <c r="N8" i="23"/>
  <c r="N10" i="23" s="1"/>
  <c r="O8" i="23"/>
  <c r="O10" i="23" s="1"/>
  <c r="P8" i="23"/>
  <c r="P10" i="23" s="1"/>
  <c r="Q8" i="23"/>
  <c r="Q10" i="23" s="1"/>
  <c r="R8" i="23"/>
  <c r="R10" i="23" s="1"/>
  <c r="S8" i="23"/>
  <c r="S10" i="23" s="1"/>
  <c r="T8" i="23"/>
  <c r="T10" i="23" s="1"/>
  <c r="U8" i="23"/>
  <c r="U10" i="23" s="1"/>
  <c r="U15" i="23" s="1"/>
  <c r="V8" i="23"/>
  <c r="V10" i="23" s="1"/>
  <c r="W8" i="23"/>
  <c r="W10" i="23" s="1"/>
  <c r="X8" i="23"/>
  <c r="X10" i="23" s="1"/>
  <c r="Y8" i="23"/>
  <c r="Y10" i="23" s="1"/>
  <c r="Z8" i="23"/>
  <c r="Z10" i="23" s="1"/>
  <c r="AA8" i="23"/>
  <c r="AA10" i="23" s="1"/>
  <c r="AB8" i="23"/>
  <c r="AB10" i="23" s="1"/>
  <c r="AC8" i="23"/>
  <c r="AC10" i="23" s="1"/>
  <c r="AD8" i="23"/>
  <c r="AD10" i="23" s="1"/>
  <c r="AE8" i="23"/>
  <c r="AE10" i="23" s="1"/>
  <c r="AF8" i="23"/>
  <c r="AF10" i="23" s="1"/>
  <c r="AG8" i="23"/>
  <c r="AG10" i="23" s="1"/>
  <c r="AH8" i="23"/>
  <c r="AH10" i="23" s="1"/>
  <c r="AI8" i="23"/>
  <c r="AI10" i="23" s="1"/>
  <c r="AJ8" i="23"/>
  <c r="AJ10" i="23" s="1"/>
  <c r="AK8" i="23"/>
  <c r="AK10" i="23" s="1"/>
  <c r="AL8" i="23"/>
  <c r="AL10" i="23" s="1"/>
  <c r="G15" i="24"/>
  <c r="I15" i="24"/>
  <c r="P15" i="24"/>
  <c r="W15" i="24"/>
  <c r="Z15" i="24"/>
  <c r="AE15" i="24"/>
  <c r="AF15" i="24"/>
  <c r="AG15" i="24"/>
  <c r="AL12" i="24"/>
  <c r="D12" i="24"/>
  <c r="D15" i="24" s="1"/>
  <c r="E12" i="24"/>
  <c r="F12" i="24"/>
  <c r="F15" i="24" s="1"/>
  <c r="G12" i="24"/>
  <c r="H12" i="24"/>
  <c r="I12" i="24"/>
  <c r="J12" i="24"/>
  <c r="K12" i="24"/>
  <c r="L12" i="24"/>
  <c r="L15" i="24" s="1"/>
  <c r="M12" i="24"/>
  <c r="M15" i="24" s="1"/>
  <c r="N12" i="24"/>
  <c r="N15" i="24" s="1"/>
  <c r="O12" i="24"/>
  <c r="P12" i="24"/>
  <c r="Q12" i="24"/>
  <c r="R12" i="24"/>
  <c r="S12" i="24"/>
  <c r="T12" i="24"/>
  <c r="T15" i="24" s="1"/>
  <c r="U12" i="24"/>
  <c r="V12" i="24"/>
  <c r="V15" i="24" s="1"/>
  <c r="W12" i="24"/>
  <c r="X12" i="24"/>
  <c r="X15" i="24" s="1"/>
  <c r="Y12" i="24"/>
  <c r="Z12" i="24"/>
  <c r="AA12" i="24"/>
  <c r="AB12" i="24"/>
  <c r="AC12" i="24"/>
  <c r="AC15" i="24" s="1"/>
  <c r="AD12" i="24"/>
  <c r="AD15" i="24" s="1"/>
  <c r="AE12" i="24"/>
  <c r="AF12" i="24"/>
  <c r="AG12" i="24"/>
  <c r="AH12" i="24"/>
  <c r="AI12" i="24"/>
  <c r="AJ12" i="24"/>
  <c r="AJ15" i="24" s="1"/>
  <c r="AK12" i="24"/>
  <c r="AL8" i="24"/>
  <c r="AL10" i="24" s="1"/>
  <c r="D8" i="24"/>
  <c r="D10" i="24" s="1"/>
  <c r="E8" i="24"/>
  <c r="E10" i="24" s="1"/>
  <c r="F8" i="24"/>
  <c r="F10" i="24" s="1"/>
  <c r="G8" i="24"/>
  <c r="G10" i="24" s="1"/>
  <c r="H8" i="24"/>
  <c r="H10" i="24" s="1"/>
  <c r="I8" i="24"/>
  <c r="I10" i="24" s="1"/>
  <c r="J8" i="24"/>
  <c r="J10" i="24" s="1"/>
  <c r="K8" i="24"/>
  <c r="K10" i="24" s="1"/>
  <c r="L8" i="24"/>
  <c r="L10" i="24" s="1"/>
  <c r="M8" i="24"/>
  <c r="M10" i="24" s="1"/>
  <c r="N8" i="24"/>
  <c r="N10" i="24" s="1"/>
  <c r="O8" i="24"/>
  <c r="O10" i="24" s="1"/>
  <c r="P8" i="24"/>
  <c r="P10" i="24" s="1"/>
  <c r="Q8" i="24"/>
  <c r="Q10" i="24" s="1"/>
  <c r="R8" i="24"/>
  <c r="R10" i="24" s="1"/>
  <c r="S8" i="24"/>
  <c r="S10" i="24" s="1"/>
  <c r="T8" i="24"/>
  <c r="T10" i="24" s="1"/>
  <c r="U8" i="24"/>
  <c r="U10" i="24" s="1"/>
  <c r="V8" i="24"/>
  <c r="V10" i="24" s="1"/>
  <c r="W8" i="24"/>
  <c r="W10" i="24" s="1"/>
  <c r="X8" i="24"/>
  <c r="X10" i="24" s="1"/>
  <c r="Y8" i="24"/>
  <c r="Y10" i="24" s="1"/>
  <c r="Z8" i="24"/>
  <c r="Z10" i="24" s="1"/>
  <c r="AA8" i="24"/>
  <c r="AA10" i="24" s="1"/>
  <c r="AB8" i="24"/>
  <c r="AB10" i="24" s="1"/>
  <c r="AC8" i="24"/>
  <c r="AC10" i="24" s="1"/>
  <c r="AD8" i="24"/>
  <c r="AD10" i="24" s="1"/>
  <c r="AE8" i="24"/>
  <c r="AE10" i="24" s="1"/>
  <c r="AF8" i="24"/>
  <c r="AF10" i="24" s="1"/>
  <c r="AG8" i="24"/>
  <c r="AG10" i="24" s="1"/>
  <c r="AH8" i="24"/>
  <c r="AH10" i="24" s="1"/>
  <c r="AI8" i="24"/>
  <c r="AI10" i="24" s="1"/>
  <c r="AJ8" i="24"/>
  <c r="AJ10" i="24" s="1"/>
  <c r="AK8" i="24"/>
  <c r="AK10" i="24" s="1"/>
  <c r="U17" i="23" l="1"/>
  <c r="U20" i="23" s="1"/>
  <c r="AJ17" i="25"/>
  <c r="AJ20" i="25" s="1"/>
  <c r="Y17" i="23"/>
  <c r="Y20" i="23" s="1"/>
  <c r="I17" i="23"/>
  <c r="I20" i="23" s="1"/>
  <c r="T17" i="25"/>
  <c r="T20" i="25" s="1"/>
  <c r="AI17" i="23"/>
  <c r="AI20" i="23" s="1"/>
  <c r="X17" i="24"/>
  <c r="X20" i="24" s="1"/>
  <c r="T17" i="24"/>
  <c r="T20" i="24" s="1"/>
  <c r="AG17" i="23"/>
  <c r="AG20" i="23" s="1"/>
  <c r="H17" i="23"/>
  <c r="H20" i="23" s="1"/>
  <c r="G17" i="23"/>
  <c r="G20" i="23" s="1"/>
  <c r="F17" i="24"/>
  <c r="F20" i="24" s="1"/>
  <c r="AJ17" i="24"/>
  <c r="AJ20" i="24" s="1"/>
  <c r="D17" i="24"/>
  <c r="D20" i="24" s="1"/>
  <c r="S17" i="23"/>
  <c r="S20" i="23" s="1"/>
  <c r="Q17" i="23"/>
  <c r="Q20" i="23" s="1"/>
  <c r="R17" i="25"/>
  <c r="R20" i="25" s="1"/>
  <c r="M17" i="25"/>
  <c r="M20" i="25" s="1"/>
  <c r="AC17" i="25"/>
  <c r="AC20" i="25" s="1"/>
  <c r="X17" i="23"/>
  <c r="X20" i="23" s="1"/>
  <c r="W17" i="23"/>
  <c r="W20" i="23" s="1"/>
  <c r="V17" i="24"/>
  <c r="V20" i="24" s="1"/>
  <c r="AD17" i="24"/>
  <c r="AD20" i="24" s="1"/>
  <c r="N20" i="24"/>
  <c r="N17" i="24"/>
  <c r="AA17" i="25"/>
  <c r="AA20" i="25" s="1"/>
  <c r="K17" i="25"/>
  <c r="K20" i="25" s="1"/>
  <c r="AC17" i="24"/>
  <c r="AC20" i="24" s="1"/>
  <c r="M17" i="24"/>
  <c r="M20" i="24" s="1"/>
  <c r="L17" i="24"/>
  <c r="L20" i="24" s="1"/>
  <c r="Z17" i="24"/>
  <c r="Z20" i="24" s="1"/>
  <c r="I17" i="24"/>
  <c r="I20" i="24" s="1"/>
  <c r="AK17" i="23"/>
  <c r="AK20" i="23" s="1"/>
  <c r="AH15" i="25"/>
  <c r="Y15" i="24"/>
  <c r="H15" i="24"/>
  <c r="AJ15" i="23"/>
  <c r="T15" i="23"/>
  <c r="AL15" i="23"/>
  <c r="AG15" i="25"/>
  <c r="Q15" i="25"/>
  <c r="AF15" i="26"/>
  <c r="AF17" i="26" s="1"/>
  <c r="AF20" i="26" s="1"/>
  <c r="P15" i="26"/>
  <c r="P17" i="26" s="1"/>
  <c r="P20" i="26" s="1"/>
  <c r="AA15" i="27"/>
  <c r="AA17" i="27" s="1"/>
  <c r="AA20" i="27" s="1"/>
  <c r="K15" i="27"/>
  <c r="K17" i="27" s="1"/>
  <c r="K20" i="27" s="1"/>
  <c r="AF15" i="25"/>
  <c r="AF17" i="25" s="1"/>
  <c r="AF20" i="25" s="1"/>
  <c r="P15" i="25"/>
  <c r="P17" i="25" s="1"/>
  <c r="P20" i="25" s="1"/>
  <c r="AE15" i="26"/>
  <c r="AE17" i="26" s="1"/>
  <c r="AE20" i="26" s="1"/>
  <c r="O15" i="26"/>
  <c r="O17" i="26" s="1"/>
  <c r="O20" i="26" s="1"/>
  <c r="Z15" i="27"/>
  <c r="Z17" i="27" s="1"/>
  <c r="Z20" i="27" s="1"/>
  <c r="I15" i="27"/>
  <c r="I17" i="27" s="1"/>
  <c r="I20" i="27" s="1"/>
  <c r="AH17" i="23"/>
  <c r="AH20" i="23" s="1"/>
  <c r="R17" i="23"/>
  <c r="R20" i="23" s="1"/>
  <c r="AE17" i="25"/>
  <c r="AE20" i="25" s="1"/>
  <c r="O17" i="25"/>
  <c r="O20" i="25" s="1"/>
  <c r="Y15" i="27"/>
  <c r="Y17" i="27" s="1"/>
  <c r="Y20" i="27" s="1"/>
  <c r="H15" i="27"/>
  <c r="H17" i="27" s="1"/>
  <c r="H20" i="27" s="1"/>
  <c r="X15" i="27"/>
  <c r="X17" i="27" s="1"/>
  <c r="X20" i="27" s="1"/>
  <c r="E15" i="27"/>
  <c r="E17" i="27" s="1"/>
  <c r="E20" i="27" s="1"/>
  <c r="AD17" i="25"/>
  <c r="AD20" i="25" s="1"/>
  <c r="AB15" i="25"/>
  <c r="L15" i="25"/>
  <c r="AA15" i="26"/>
  <c r="AA17" i="26" s="1"/>
  <c r="AA20" i="26" s="1"/>
  <c r="K15" i="26"/>
  <c r="K17" i="26" s="1"/>
  <c r="K20" i="26" s="1"/>
  <c r="V15" i="27"/>
  <c r="V17" i="27" s="1"/>
  <c r="V20" i="27" s="1"/>
  <c r="AL15" i="27"/>
  <c r="AL17" i="27" s="1"/>
  <c r="AL20" i="27" s="1"/>
  <c r="AF15" i="23"/>
  <c r="N15" i="23"/>
  <c r="AK15" i="27"/>
  <c r="AK17" i="27" s="1"/>
  <c r="AK20" i="27" s="1"/>
  <c r="U15" i="27"/>
  <c r="U17" i="27" s="1"/>
  <c r="U20" i="27" s="1"/>
  <c r="W20" i="24"/>
  <c r="W17" i="24"/>
  <c r="E15" i="24"/>
  <c r="U15" i="24"/>
  <c r="AL15" i="24"/>
  <c r="AI15" i="24"/>
  <c r="R15" i="24"/>
  <c r="AC15" i="23"/>
  <c r="M15" i="23"/>
  <c r="Z15" i="25"/>
  <c r="J15" i="25"/>
  <c r="Y15" i="26"/>
  <c r="Y17" i="26" s="1"/>
  <c r="Y20" i="26" s="1"/>
  <c r="I15" i="26"/>
  <c r="I17" i="26" s="1"/>
  <c r="I20" i="26" s="1"/>
  <c r="AJ15" i="27"/>
  <c r="AJ17" i="27" s="1"/>
  <c r="AJ20" i="27" s="1"/>
  <c r="T15" i="27"/>
  <c r="T17" i="27" s="1"/>
  <c r="T20" i="27" s="1"/>
  <c r="G17" i="24"/>
  <c r="G20" i="24" s="1"/>
  <c r="N20" i="25"/>
  <c r="N17" i="25"/>
  <c r="P15" i="23"/>
  <c r="AK15" i="24"/>
  <c r="S15" i="24"/>
  <c r="S17" i="24" s="1"/>
  <c r="S20" i="24" s="1"/>
  <c r="AD15" i="23"/>
  <c r="AH15" i="24"/>
  <c r="Q15" i="24"/>
  <c r="AB15" i="23"/>
  <c r="L15" i="23"/>
  <c r="Y15" i="25"/>
  <c r="I15" i="25"/>
  <c r="X15" i="26"/>
  <c r="X17" i="26" s="1"/>
  <c r="X20" i="26" s="1"/>
  <c r="H15" i="26"/>
  <c r="H17" i="26" s="1"/>
  <c r="H20" i="26" s="1"/>
  <c r="AI15" i="27"/>
  <c r="AI17" i="27" s="1"/>
  <c r="AI20" i="27" s="1"/>
  <c r="S15" i="27"/>
  <c r="S17" i="27" s="1"/>
  <c r="S20" i="27" s="1"/>
  <c r="AA20" i="23"/>
  <c r="AA17" i="23"/>
  <c r="K17" i="23"/>
  <c r="K20" i="23" s="1"/>
  <c r="X15" i="25"/>
  <c r="X17" i="25" s="1"/>
  <c r="X20" i="25" s="1"/>
  <c r="H15" i="25"/>
  <c r="H17" i="25" s="1"/>
  <c r="H20" i="25" s="1"/>
  <c r="W15" i="26"/>
  <c r="W17" i="26" s="1"/>
  <c r="W20" i="26" s="1"/>
  <c r="G15" i="26"/>
  <c r="G17" i="26" s="1"/>
  <c r="G20" i="26" s="1"/>
  <c r="AH15" i="27"/>
  <c r="AH17" i="27" s="1"/>
  <c r="AH20" i="27" s="1"/>
  <c r="R15" i="27"/>
  <c r="R17" i="27" s="1"/>
  <c r="R20" i="27" s="1"/>
  <c r="AF20" i="24"/>
  <c r="AF17" i="24"/>
  <c r="J17" i="23"/>
  <c r="J20" i="23" s="1"/>
  <c r="W15" i="25"/>
  <c r="G15" i="25"/>
  <c r="V15" i="26"/>
  <c r="V17" i="26" s="1"/>
  <c r="V20" i="26" s="1"/>
  <c r="F15" i="26"/>
  <c r="F17" i="26" s="1"/>
  <c r="F20" i="26" s="1"/>
  <c r="AG15" i="27"/>
  <c r="AG17" i="27" s="1"/>
  <c r="AG20" i="27" s="1"/>
  <c r="Q15" i="27"/>
  <c r="Q17" i="27" s="1"/>
  <c r="Q20" i="27" s="1"/>
  <c r="V15" i="25"/>
  <c r="F15" i="25"/>
  <c r="AK15" i="26"/>
  <c r="AK17" i="26" s="1"/>
  <c r="AK20" i="26" s="1"/>
  <c r="U15" i="26"/>
  <c r="U17" i="26" s="1"/>
  <c r="U20" i="26" s="1"/>
  <c r="E15" i="26"/>
  <c r="E17" i="26" s="1"/>
  <c r="E20" i="26" s="1"/>
  <c r="AF15" i="27"/>
  <c r="AF17" i="27" s="1"/>
  <c r="AF20" i="27" s="1"/>
  <c r="P15" i="27"/>
  <c r="P17" i="27" s="1"/>
  <c r="P20" i="27" s="1"/>
  <c r="AK15" i="25"/>
  <c r="U15" i="25"/>
  <c r="E15" i="25"/>
  <c r="E17" i="25" s="1"/>
  <c r="E20" i="25" s="1"/>
  <c r="AJ15" i="26"/>
  <c r="AJ17" i="26" s="1"/>
  <c r="AJ20" i="26" s="1"/>
  <c r="T15" i="26"/>
  <c r="T17" i="26" s="1"/>
  <c r="T20" i="26" s="1"/>
  <c r="D15" i="26"/>
  <c r="D17" i="26" s="1"/>
  <c r="D20" i="26" s="1"/>
  <c r="AE15" i="27"/>
  <c r="AE17" i="27" s="1"/>
  <c r="AE20" i="27" s="1"/>
  <c r="O15" i="27"/>
  <c r="O17" i="27" s="1"/>
  <c r="O20" i="27" s="1"/>
  <c r="P17" i="24"/>
  <c r="P20" i="24" s="1"/>
  <c r="AE17" i="24"/>
  <c r="AE20" i="24" s="1"/>
  <c r="D10" i="23"/>
  <c r="D15" i="23"/>
  <c r="D17" i="23" s="1"/>
  <c r="D20" i="23" s="1"/>
  <c r="AD15" i="27"/>
  <c r="AD17" i="27" s="1"/>
  <c r="AD20" i="27" s="1"/>
  <c r="N15" i="27"/>
  <c r="N17" i="27" s="1"/>
  <c r="N20" i="27" s="1"/>
  <c r="C17" i="25"/>
  <c r="C20" i="25" s="1"/>
  <c r="AG17" i="24"/>
  <c r="AG20" i="24" s="1"/>
  <c r="Z20" i="23"/>
  <c r="Z17" i="23"/>
  <c r="K15" i="24"/>
  <c r="AB15" i="24"/>
  <c r="AB17" i="24" s="1"/>
  <c r="AB20" i="24" s="1"/>
  <c r="J15" i="24"/>
  <c r="J17" i="24" s="1"/>
  <c r="J20" i="24" s="1"/>
  <c r="V15" i="23"/>
  <c r="V17" i="23" s="1"/>
  <c r="V20" i="23" s="1"/>
  <c r="F15" i="23"/>
  <c r="AI15" i="25"/>
  <c r="S15" i="25"/>
  <c r="AL15" i="25"/>
  <c r="AH15" i="26"/>
  <c r="AH17" i="26" s="1"/>
  <c r="AH20" i="26" s="1"/>
  <c r="R15" i="26"/>
  <c r="R17" i="26" s="1"/>
  <c r="R20" i="26" s="1"/>
  <c r="AC15" i="27"/>
  <c r="AC17" i="27" s="1"/>
  <c r="AC20" i="27" s="1"/>
  <c r="M15" i="27"/>
  <c r="M17" i="27" s="1"/>
  <c r="M20" i="27" s="1"/>
  <c r="C17" i="26"/>
  <c r="C20" i="26" s="1"/>
  <c r="J15" i="27"/>
  <c r="F15" i="27"/>
  <c r="D15" i="27"/>
  <c r="AA15" i="24"/>
  <c r="AA17" i="24" s="1"/>
  <c r="O15" i="24"/>
  <c r="O17" i="24" s="1"/>
  <c r="I15" i="6"/>
  <c r="I17" i="6" s="1"/>
  <c r="AG15" i="6"/>
  <c r="AG17" i="6" s="1"/>
  <c r="AH15" i="6"/>
  <c r="AH17" i="6" s="1"/>
  <c r="D8" i="6"/>
  <c r="E8" i="6"/>
  <c r="F8" i="6"/>
  <c r="F10" i="6" s="1"/>
  <c r="G8" i="6"/>
  <c r="H8" i="6"/>
  <c r="H10" i="6" s="1"/>
  <c r="J8" i="6"/>
  <c r="K8" i="6"/>
  <c r="L8" i="6"/>
  <c r="L10" i="6" s="1"/>
  <c r="M8" i="6"/>
  <c r="M10" i="6" s="1"/>
  <c r="N8" i="6"/>
  <c r="N10" i="6" s="1"/>
  <c r="O8" i="6"/>
  <c r="O10" i="6" s="1"/>
  <c r="P8" i="6"/>
  <c r="P10" i="6" s="1"/>
  <c r="Q8" i="6"/>
  <c r="Q10" i="6" s="1"/>
  <c r="R8" i="6"/>
  <c r="S8" i="6"/>
  <c r="S10" i="6" s="1"/>
  <c r="T8" i="6"/>
  <c r="U8" i="6"/>
  <c r="V8" i="6"/>
  <c r="W8" i="6"/>
  <c r="W10" i="6" s="1"/>
  <c r="X8" i="6"/>
  <c r="X10" i="6" s="1"/>
  <c r="Y8" i="6"/>
  <c r="Y10" i="6" s="1"/>
  <c r="Z8" i="6"/>
  <c r="Z10" i="6" s="1"/>
  <c r="AA8" i="6"/>
  <c r="AB8" i="6"/>
  <c r="AB10" i="6" s="1"/>
  <c r="AC8" i="6"/>
  <c r="AD8" i="6"/>
  <c r="AE8" i="6"/>
  <c r="AE10" i="6" s="1"/>
  <c r="AF8" i="6"/>
  <c r="AF10" i="6" s="1"/>
  <c r="AG8" i="6"/>
  <c r="AG10" i="6" s="1"/>
  <c r="AI8" i="6"/>
  <c r="AJ8" i="6"/>
  <c r="AJ10" i="6" s="1"/>
  <c r="AK8" i="6"/>
  <c r="P17" i="23" l="1"/>
  <c r="P20" i="23" s="1"/>
  <c r="U17" i="24"/>
  <c r="U20" i="24" s="1"/>
  <c r="AA10" i="6"/>
  <c r="AA15" i="6" s="1"/>
  <c r="AA17" i="6" s="1"/>
  <c r="AA20" i="6" s="1"/>
  <c r="E17" i="24"/>
  <c r="E20" i="24" s="1"/>
  <c r="V20" i="25"/>
  <c r="V17" i="25"/>
  <c r="W17" i="25"/>
  <c r="W20" i="25" s="1"/>
  <c r="AC10" i="6"/>
  <c r="AC15" i="6" s="1"/>
  <c r="AC17" i="6" s="1"/>
  <c r="AC20" i="6" s="1"/>
  <c r="AD15" i="6"/>
  <c r="AD17" i="6" s="1"/>
  <c r="AD20" i="6" s="1"/>
  <c r="AD10" i="6"/>
  <c r="AI17" i="24"/>
  <c r="AI20" i="24" s="1"/>
  <c r="AK17" i="24"/>
  <c r="AK20" i="24" s="1"/>
  <c r="K17" i="24"/>
  <c r="K20" i="24" s="1"/>
  <c r="G10" i="6"/>
  <c r="G15" i="6" s="1"/>
  <c r="G17" i="6" s="1"/>
  <c r="G20" i="6" s="1"/>
  <c r="N20" i="23"/>
  <c r="N17" i="23"/>
  <c r="Q17" i="25"/>
  <c r="Q20" i="25" s="1"/>
  <c r="J10" i="6"/>
  <c r="J15" i="6" s="1"/>
  <c r="J17" i="6" s="1"/>
  <c r="J20" i="6" s="1"/>
  <c r="G20" i="25"/>
  <c r="G17" i="25"/>
  <c r="C22" i="26"/>
  <c r="C23" i="26" s="1"/>
  <c r="V10" i="6"/>
  <c r="V15" i="6" s="1"/>
  <c r="V17" i="6" s="1"/>
  <c r="V20" i="6" s="1"/>
  <c r="E15" i="6"/>
  <c r="E17" i="6" s="1"/>
  <c r="E10" i="6"/>
  <c r="U17" i="25"/>
  <c r="U20" i="25" s="1"/>
  <c r="U10" i="6"/>
  <c r="U15" i="6" s="1"/>
  <c r="U17" i="6" s="1"/>
  <c r="U20" i="6" s="1"/>
  <c r="D10" i="6"/>
  <c r="D15" i="6"/>
  <c r="D17" i="6" s="1"/>
  <c r="D20" i="6" s="1"/>
  <c r="AK17" i="25"/>
  <c r="AK20" i="25" s="1"/>
  <c r="I17" i="25"/>
  <c r="I20" i="25" s="1"/>
  <c r="AF17" i="23"/>
  <c r="AF20" i="23" s="1"/>
  <c r="AG17" i="25"/>
  <c r="AG20" i="25" s="1"/>
  <c r="T15" i="6"/>
  <c r="T17" i="6" s="1"/>
  <c r="T10" i="6"/>
  <c r="AL17" i="23"/>
  <c r="AL20" i="23" s="1"/>
  <c r="L17" i="23"/>
  <c r="L20" i="23" s="1"/>
  <c r="J17" i="25"/>
  <c r="J20" i="25" s="1"/>
  <c r="T17" i="23"/>
  <c r="T20" i="23" s="1"/>
  <c r="AL20" i="25"/>
  <c r="AL17" i="25"/>
  <c r="AB17" i="23"/>
  <c r="AB20" i="23" s="1"/>
  <c r="AJ17" i="23"/>
  <c r="AJ20" i="23" s="1"/>
  <c r="AL20" i="24"/>
  <c r="AL17" i="24"/>
  <c r="H17" i="24"/>
  <c r="H20" i="24" s="1"/>
  <c r="AI15" i="6"/>
  <c r="AI17" i="6" s="1"/>
  <c r="AI10" i="6"/>
  <c r="Y15" i="6"/>
  <c r="Y17" i="6" s="1"/>
  <c r="L17" i="25"/>
  <c r="L20" i="25" s="1"/>
  <c r="Y17" i="24"/>
  <c r="Y20" i="24" s="1"/>
  <c r="K15" i="6"/>
  <c r="K17" i="6" s="1"/>
  <c r="K20" i="6" s="1"/>
  <c r="K10" i="6"/>
  <c r="AK10" i="6"/>
  <c r="AK15" i="6" s="1"/>
  <c r="AK17" i="6" s="1"/>
  <c r="AK20" i="6" s="1"/>
  <c r="Y17" i="25"/>
  <c r="Y20" i="25" s="1"/>
  <c r="R10" i="6"/>
  <c r="R15" i="6" s="1"/>
  <c r="R17" i="6" s="1"/>
  <c r="R20" i="6" s="1"/>
  <c r="Z15" i="6"/>
  <c r="Z17" i="6" s="1"/>
  <c r="Z20" i="6" s="1"/>
  <c r="Z17" i="25"/>
  <c r="Z20" i="25" s="1"/>
  <c r="S17" i="25"/>
  <c r="S20" i="25" s="1"/>
  <c r="Q17" i="24"/>
  <c r="Q20" i="24" s="1"/>
  <c r="M17" i="23"/>
  <c r="M20" i="23" s="1"/>
  <c r="AI17" i="25"/>
  <c r="AI20" i="25" s="1"/>
  <c r="AH17" i="24"/>
  <c r="AH20" i="24" s="1"/>
  <c r="AC20" i="23"/>
  <c r="AC17" i="23"/>
  <c r="M15" i="6"/>
  <c r="M17" i="6" s="1"/>
  <c r="F17" i="23"/>
  <c r="F20" i="23" s="1"/>
  <c r="F20" i="25"/>
  <c r="F17" i="25"/>
  <c r="AD17" i="23"/>
  <c r="AD20" i="23" s="1"/>
  <c r="R17" i="24"/>
  <c r="R20" i="24" s="1"/>
  <c r="AB20" i="25"/>
  <c r="AB17" i="25"/>
  <c r="AH17" i="25"/>
  <c r="AH20" i="25" s="1"/>
  <c r="E20" i="6"/>
  <c r="J17" i="27"/>
  <c r="J20" i="27" s="1"/>
  <c r="D17" i="27"/>
  <c r="D20" i="27" s="1"/>
  <c r="F17" i="27"/>
  <c r="F20" i="27" s="1"/>
  <c r="O20" i="24"/>
  <c r="AA20" i="24"/>
  <c r="AI20" i="6"/>
  <c r="Y20" i="6"/>
  <c r="I20" i="6"/>
  <c r="M20" i="6"/>
  <c r="AG20" i="6"/>
  <c r="T20" i="6"/>
  <c r="AH20" i="6"/>
  <c r="AF15" i="6"/>
  <c r="AF17" i="6" s="1"/>
  <c r="P15" i="6"/>
  <c r="P17" i="6" s="1"/>
  <c r="O15" i="6"/>
  <c r="O17" i="6" s="1"/>
  <c r="AE15" i="6"/>
  <c r="AE17" i="6" s="1"/>
  <c r="W15" i="6"/>
  <c r="W17" i="6" s="1"/>
  <c r="L15" i="6"/>
  <c r="L17" i="6" s="1"/>
  <c r="AJ15" i="6"/>
  <c r="AJ17" i="6" s="1"/>
  <c r="AB15" i="6"/>
  <c r="AB17" i="6" s="1"/>
  <c r="S15" i="6"/>
  <c r="S17" i="6" s="1"/>
  <c r="H15" i="6"/>
  <c r="H17" i="6" s="1"/>
  <c r="X15" i="6"/>
  <c r="X17" i="6" s="1"/>
  <c r="N15" i="6"/>
  <c r="N17" i="6" s="1"/>
  <c r="Q15" i="6"/>
  <c r="Q17" i="6" s="1"/>
  <c r="F15" i="6"/>
  <c r="F17" i="6" s="1"/>
  <c r="AL15" i="6"/>
  <c r="AL17" i="6" s="1"/>
  <c r="I27" i="2"/>
  <c r="I26" i="2"/>
  <c r="C22" i="25" l="1"/>
  <c r="C23" i="25" s="1"/>
  <c r="C22" i="23"/>
  <c r="C23" i="23" s="1"/>
  <c r="C22" i="27"/>
  <c r="C23" i="27" s="1"/>
  <c r="X20" i="6"/>
  <c r="H20" i="6"/>
  <c r="O20" i="6"/>
  <c r="W20" i="6"/>
  <c r="S20" i="6"/>
  <c r="L20" i="6"/>
  <c r="AE20" i="6"/>
  <c r="P20" i="6"/>
  <c r="AF20" i="6"/>
  <c r="Q20" i="6"/>
  <c r="N20" i="6"/>
  <c r="AB20" i="6"/>
  <c r="AL20" i="6"/>
  <c r="AJ20" i="6"/>
  <c r="F20" i="6"/>
  <c r="I9" i="2"/>
  <c r="E25" i="2"/>
  <c r="E24" i="2"/>
  <c r="E23" i="2"/>
  <c r="E22" i="2"/>
  <c r="E21" i="2"/>
  <c r="E20" i="2"/>
  <c r="E9" i="2"/>
  <c r="E8" i="2"/>
  <c r="E7" i="2"/>
  <c r="F25" i="2"/>
  <c r="F9" i="2"/>
  <c r="F24" i="2"/>
  <c r="F8" i="2"/>
  <c r="F23" i="2"/>
  <c r="F7" i="2"/>
  <c r="E6" i="2"/>
  <c r="E5" i="2"/>
  <c r="F21" i="2"/>
  <c r="F5" i="2"/>
  <c r="F22" i="2"/>
  <c r="F6" i="2"/>
  <c r="E4" i="2"/>
  <c r="F20" i="2"/>
  <c r="F4" i="2"/>
  <c r="C22" i="6" l="1"/>
  <c r="C23" i="6" s="1"/>
  <c r="I4" i="2"/>
  <c r="C20" i="24"/>
  <c r="C22" i="24" s="1"/>
  <c r="C23" i="24" s="1"/>
  <c r="G21" i="2" l="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400-00000100000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xr:uid="{00000000-0006-0000-0400-000002000000}">
      <text>
        <r>
          <rPr>
            <sz val="9"/>
            <color indexed="81"/>
            <rFont val="Tahoma"/>
            <family val="2"/>
          </rPr>
          <t>Udover ferie med løn har kommunalt ansatte ret til særlig feriegodgørelse på i alt 2,48 %. 
Dette udregnes automatisk.</t>
        </r>
      </text>
    </comment>
    <comment ref="B12" authorId="0" shapeId="0" xr:uid="{00000000-0006-0000-0400-000003000000}">
      <text>
        <r>
          <rPr>
            <sz val="9"/>
            <color indexed="81"/>
            <rFont val="Tahoma"/>
            <charset val="1"/>
          </rPr>
          <t>ATP udfyldes automatisk til 189,3. Dette skyldes at arbejdsgiveren typisk betaler 2/3 af pensionen.</t>
        </r>
      </text>
    </comment>
    <comment ref="B13" authorId="0" shapeId="0" xr:uid="{00000000-0006-0000-04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500-00000100000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xr:uid="{00000000-0006-0000-0500-000002000000}">
      <text>
        <r>
          <rPr>
            <sz val="9"/>
            <color indexed="81"/>
            <rFont val="Tahoma"/>
            <family val="2"/>
          </rPr>
          <t>Udover ferie med løn har kommunalt ansatte ret til særlig feriegodgørelse på i alt 2,48%. 
Dette udregnes automatisk.</t>
        </r>
      </text>
    </comment>
    <comment ref="B12" authorId="0" shapeId="0" xr:uid="{00000000-0006-0000-0500-000003000000}">
      <text>
        <r>
          <rPr>
            <sz val="9"/>
            <color indexed="81"/>
            <rFont val="Tahoma"/>
            <charset val="1"/>
          </rPr>
          <t>ATP udfyldes automatisk til 189,3. Dette skyldes at arbejdsgiveren typisk betaler 2/3 af pensionen.</t>
        </r>
      </text>
    </comment>
    <comment ref="B13" authorId="0" shapeId="0" xr:uid="{00000000-0006-0000-0500-000004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600-00000100000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xr:uid="{00000000-0006-0000-0600-000002000000}">
      <text>
        <r>
          <rPr>
            <sz val="9"/>
            <color indexed="81"/>
            <rFont val="Tahoma"/>
            <family val="2"/>
          </rPr>
          <t>Udover ferie med løn har kommunalt ansatte ret til særlig feriegodgørelse på i alt 2,48%. 
Dette udregnes automatisk.</t>
        </r>
      </text>
    </comment>
    <comment ref="B12" authorId="0" shapeId="0" xr:uid="{00000000-0006-0000-0600-000003000000}">
      <text>
        <r>
          <rPr>
            <sz val="9"/>
            <color indexed="81"/>
            <rFont val="Tahoma"/>
            <charset val="1"/>
          </rPr>
          <t>ATP udfyldes automatisk til 189,3. Dette skyldes at arbejdsgiveren typisk betaler 2/3 af pensionen.</t>
        </r>
      </text>
    </comment>
    <comment ref="B13" authorId="0" shapeId="0" xr:uid="{00000000-0006-0000-0600-000004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700-000001000000}">
      <text>
        <r>
          <rPr>
            <sz val="9"/>
            <color indexed="81"/>
            <rFont val="Tahoma"/>
            <family val="2"/>
          </rPr>
          <t>Generelle kompetencetillæg er tilskudsberettiget.
Tillæg som ikke har relevans for vandløbsopgaven må ikke inkluderes. Dette kan f.eks. være TR tillæg og miljøvagt.</t>
        </r>
      </text>
    </comment>
    <comment ref="B10" authorId="1" shapeId="0" xr:uid="{00000000-0006-0000-0700-000002000000}">
      <text>
        <r>
          <rPr>
            <sz val="9"/>
            <color indexed="81"/>
            <rFont val="Tahoma"/>
            <family val="2"/>
          </rPr>
          <t>Udover ferie med løn har kommunalt ansatte ret til særlig feriegodgørelse på i alt 2,48%. 
Dette udregnes automatisk.</t>
        </r>
      </text>
    </comment>
    <comment ref="B12" authorId="0" shapeId="0" xr:uid="{00000000-0006-0000-0700-000003000000}">
      <text>
        <r>
          <rPr>
            <sz val="9"/>
            <color indexed="81"/>
            <rFont val="Tahoma"/>
            <charset val="1"/>
          </rPr>
          <t>ATP udfyldes automatisk til 189,3. Dette skyldes at arbejdsgiveren typisk betaler 2/3 af pensionen.</t>
        </r>
      </text>
    </comment>
    <comment ref="B13" authorId="0" shapeId="0" xr:uid="{00000000-0006-0000-07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800-000001000000}">
      <text>
        <r>
          <rPr>
            <sz val="9"/>
            <color indexed="81"/>
            <rFont val="Tahoma"/>
            <family val="2"/>
          </rPr>
          <t>Generelle kompetencetillæg er tilskudsberettiget.
Tillæg som ikke har relevans for vandløbsopgaven må ikke inkluderes. Dette kan f.eks. være TR tillæg og miljøvagt.</t>
        </r>
        <r>
          <rPr>
            <sz val="9"/>
            <color indexed="81"/>
            <rFont val="Tahoma"/>
            <charset val="1"/>
          </rPr>
          <t xml:space="preserve">
</t>
        </r>
      </text>
    </comment>
    <comment ref="B10" authorId="1" shapeId="0" xr:uid="{00000000-0006-0000-0800-000002000000}">
      <text>
        <r>
          <rPr>
            <sz val="9"/>
            <color indexed="81"/>
            <rFont val="Tahoma"/>
            <family val="2"/>
          </rPr>
          <t>Udover ferie med løn har kommunalt ansatte ret til særlig feriegodgørelse på i alt 2,48%. 
Dette udregnes automatisk.</t>
        </r>
      </text>
    </comment>
    <comment ref="B12" authorId="0" shapeId="0" xr:uid="{00000000-0006-0000-0800-000003000000}">
      <text>
        <r>
          <rPr>
            <sz val="9"/>
            <color indexed="81"/>
            <rFont val="Tahoma"/>
            <charset val="1"/>
          </rPr>
          <t>ATP udfyldes automatisk til 189,3. Dette skyldes at arbejdsgiveren typisk betaler 2/3 af pensionen.</t>
        </r>
      </text>
    </comment>
    <comment ref="B13" authorId="0" shapeId="0" xr:uid="{00000000-0006-0000-08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900-000001000000}">
      <text>
        <r>
          <rPr>
            <sz val="9"/>
            <color indexed="81"/>
            <rFont val="Tahoma"/>
            <charset val="1"/>
          </rPr>
          <t>Generelle kompetencetillæg er tilskudsberettiget.
Tillæg som ikke har relevans for vandløbsopgaven må ikke inkluderes. Dette kan f.eks. være TR tillæg og miljøvagt.</t>
        </r>
      </text>
    </comment>
    <comment ref="B10" authorId="1" shapeId="0" xr:uid="{00000000-0006-0000-0900-000002000000}">
      <text>
        <r>
          <rPr>
            <sz val="9"/>
            <color indexed="81"/>
            <rFont val="Tahoma"/>
            <family val="2"/>
          </rPr>
          <t>Udover ferie med løn har kommunalt ansatte ret til særlig feriegodgørelse på i alt 2,48%. 
Dette udregnes automatisk.</t>
        </r>
      </text>
    </comment>
    <comment ref="B12" authorId="0" shapeId="0" xr:uid="{00000000-0006-0000-0900-000003000000}">
      <text>
        <r>
          <rPr>
            <sz val="9"/>
            <color indexed="81"/>
            <rFont val="Tahoma"/>
            <charset val="1"/>
          </rPr>
          <t>ATP udfyldes automatisk til 189,3. Dette skyldes at arbejdsgiveren typisk betaler 2/3 af pensionen.</t>
        </r>
      </text>
    </comment>
    <comment ref="B13" authorId="0" shapeId="0" xr:uid="{00000000-0006-0000-09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sharedStrings.xml><?xml version="1.0" encoding="utf-8"?>
<sst xmlns="http://schemas.openxmlformats.org/spreadsheetml/2006/main" count="465" uniqueCount="143">
  <si>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</si>
  <si>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</si>
  <si>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</si>
  <si>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</si>
  <si>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</si>
  <si>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</si>
  <si>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</si>
  <si>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</si>
  <si>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</si>
  <si>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</si>
  <si>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</si>
  <si>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</si>
  <si>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</si>
  <si>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</si>
  <si>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</si>
  <si>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</si>
  <si>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</si>
  <si>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</si>
  <si>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</si>
  <si>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</si>
  <si>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</si>
  <si>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</si>
  <si>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</si>
  <si>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</si>
  <si>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</si>
  <si>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</si>
  <si>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</si>
  <si>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</si>
  <si>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</si>
  <si>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</si>
  <si>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</si>
  <si>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</si>
  <si>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</si>
  <si>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</si>
  <si>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</si>
  <si>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</si>
  <si>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</si>
  <si>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</si>
  <si>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</si>
  <si>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</si>
  <si>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</si>
  <si>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</si>
  <si>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</si>
  <si>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</si>
  <si>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</si>
  <si>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</si>
  <si>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</si>
  <si>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</si>
  <si>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</si>
  <si>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</si>
  <si>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</si>
  <si>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</si>
  <si>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</si>
  <si>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</si>
  <si>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</si>
  <si>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</si>
  <si>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</si>
  <si>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</si>
  <si>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</si>
  <si>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</si>
  <si>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</si>
  <si>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</si>
  <si>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</si>
  <si>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</si>
  <si>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</si>
  <si>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</si>
  <si>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</si>
  <si>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</si>
  <si>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</si>
  <si>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</si>
  <si>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</si>
  <si>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</si>
  <si>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Grundløn</t>
  </si>
  <si>
    <t>Div tillæg</t>
  </si>
  <si>
    <t>Grundløn i alt</t>
  </si>
  <si>
    <t>Udbetalt ferietillæg</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</si>
  <si>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</si>
  <si>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</si>
  <si>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</si>
  <si>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</si>
  <si>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</si>
  <si>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</si>
  <si>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</si>
  <si>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</si>
  <si>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</si>
  <si>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</si>
  <si>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</si>
  <si>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</si>
  <si>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</si>
  <si>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</si>
  <si>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</si>
  <si>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</si>
  <si>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</si>
  <si>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</si>
  <si>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</si>
  <si>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</si>
  <si>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</si>
  <si>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</si>
  <si>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</si>
  <si>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</si>
  <si>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</si>
  <si>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</si>
  <si>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</si>
  <si>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</si>
  <si>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</si>
  <si>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</si>
  <si>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</si>
  <si>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</si>
  <si>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</si>
  <si>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</si>
  <si>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</si>
  <si>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</si>
  <si>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</si>
  <si>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</si>
  <si>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</si>
  <si>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</si>
  <si>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</si>
  <si>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</si>
  <si>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</si>
  <si>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</si>
  <si>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</si>
  <si>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</si>
  <si>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</si>
  <si>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</si>
  <si>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</si>
  <si>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</si>
  <si>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</si>
  <si>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</si>
  <si>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</si>
  <si>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</si>
  <si>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</si>
  <si>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</si>
  <si>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</si>
  <si>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</si>
  <si>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</si>
  <si>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</si>
  <si>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</si>
  <si>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</si>
  <si>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Udregning af timeløn - Årsværk 1642 timer</t>
  </si>
  <si>
    <t>Udregning af timeløn - Årsværk 1649 timer</t>
  </si>
  <si>
    <t>Har Styrelsen for Grøn Arealomlægning og Vandmiljø godkendt ændringer af projektet?</t>
  </si>
  <si>
    <r>
      <t xml:space="preserve">Er berørte lodsejeres holdninger beskrevet i forundersøgelsen?
</t>
    </r>
    <r>
      <rPr>
        <i/>
        <sz val="10"/>
        <color theme="1"/>
        <rFont val="Verdana"/>
        <family val="2"/>
      </rPr>
      <t xml:space="preserve">(vær opmærksom på at dette afsnit med fordel kan anonymiseres, da Styrelsen for Grøn Arealomlægning og Vandmiljø ikke ønsker at modtage personhenførbare oplysninger) </t>
    </r>
  </si>
  <si>
    <t>Samlet pension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</si>
</sst>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5"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
      <sz val="11"/>
      <color theme="0"/>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381">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7" fontId="15" fillId="2" borderId="15" xfId="0" applyNumberFormat="1" applyFont="1" applyFill="1" applyBorder="1" applyAlignment="1" applyProtection="1">
      <alignment horizontal="right" vertical="center" wrapText="1"/>
      <protection locked="0"/>
    </xf>
    <xf numFmtId="165"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6" fontId="14" fillId="3" borderId="27" xfId="0" applyNumberFormat="1" applyFont="1" applyFill="1" applyBorder="1" applyAlignment="1">
      <alignment horizontal="left" wrapText="1"/>
    </xf>
    <xf numFmtId="167"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8"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8"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8"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8"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8"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4" fillId="2" borderId="15" xfId="0" applyFont="1" applyFill="1" applyBorder="1" applyAlignment="1">
      <alignment horizont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2" fillId="2" borderId="14" xfId="0" applyNumberFormat="1" applyFont="1" applyFill="1" applyBorder="1" applyAlignment="1">
      <alignment horizontal="left" vertical="center"/>
    </xf>
    <xf numFmtId="49" fontId="32" fillId="2" borderId="4"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7" xfId="0" applyNumberFormat="1" applyFont="1" applyFill="1" applyBorder="1" applyAlignment="1">
      <alignment horizontal="left" vertical="center"/>
    </xf>
    <xf numFmtId="49" fontId="32" fillId="2" borderId="21" xfId="0" applyNumberFormat="1" applyFont="1" applyFill="1" applyBorder="1" applyAlignment="1">
      <alignment horizontal="left" vertical="center"/>
    </xf>
    <xf numFmtId="49" fontId="32" fillId="2" borderId="22" xfId="0" applyNumberFormat="1" applyFont="1" applyFill="1" applyBorder="1" applyAlignment="1">
      <alignment horizontal="left" vertical="center"/>
    </xf>
    <xf numFmtId="49" fontId="32"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4"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1" xfId="0" applyNumberFormat="1" applyFont="1" applyFill="1" applyBorder="1" applyAlignment="1">
      <alignment horizontal="center" vertical="center"/>
    </xf>
    <xf numFmtId="167"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0" fontId="18" fillId="3" borderId="42" xfId="0" applyFont="1" applyFill="1" applyBorder="1" applyAlignment="1">
      <alignment horizont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xf numFmtId="0" fontId="18" fillId="3" borderId="43"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18" fillId="3" borderId="0" xfId="0" applyFont="1" applyFill="1" applyBorder="1" applyAlignment="1">
      <alignment horizontal="center"/>
    </xf>
    <xf numFmtId="0" fontId="22" fillId="3" borderId="22" xfId="0" applyFont="1" applyFill="1" applyBorder="1" applyAlignment="1">
      <alignment horizontal="center"/>
    </xf>
    <xf numFmtId="0" fontId="22" fillId="3" borderId="13" xfId="0" applyFont="1" applyFill="1" applyBorder="1" applyAlignment="1">
      <alignment horizont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xdr:row>
      <xdr:rowOff>76200</xdr:rowOff>
    </xdr:from>
    <xdr:ext cx="1767993" cy="377985"/>
    <xdr:pic>
      <xdr:nvPicPr>
        <xdr:cNvPr id="4" name="Billede 3" descr="Decorative" title="Decorativ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7"/>
  <sheetViews>
    <sheetView showGridLines="0" tabSelected="1" topLeftCell="A22" zoomScale="90" zoomScaleNormal="90" workbookViewId="0">
      <selection activeCell="F20" sqref="F20"/>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08" t="s">
        <v>46</v>
      </c>
      <c r="C2" s="309"/>
      <c r="D2" s="309"/>
      <c r="E2" s="309"/>
      <c r="F2" s="310"/>
      <c r="L2" s="75"/>
      <c r="M2" s="75"/>
      <c r="N2" s="75"/>
      <c r="O2" s="75"/>
    </row>
    <row r="3" spans="1:17" ht="23.25" x14ac:dyDescent="0.35">
      <c r="B3" s="72" t="s">
        <v>94</v>
      </c>
      <c r="C3" s="67"/>
      <c r="D3" s="67"/>
      <c r="E3" s="67"/>
      <c r="F3" s="68"/>
      <c r="G3" s="5"/>
      <c r="L3" s="75"/>
      <c r="M3" s="75"/>
      <c r="N3" s="75"/>
      <c r="O3" s="75"/>
      <c r="Q3" s="6"/>
    </row>
    <row r="4" spans="1:17" ht="39" customHeight="1" x14ac:dyDescent="0.35">
      <c r="B4" s="314" t="s">
        <v>83</v>
      </c>
      <c r="C4" s="315"/>
      <c r="D4" s="315"/>
      <c r="E4" s="315"/>
      <c r="F4" s="316"/>
      <c r="G4" s="5"/>
      <c r="L4" s="75"/>
      <c r="M4" s="75"/>
      <c r="N4" s="75"/>
      <c r="O4" s="75"/>
      <c r="Q4" s="73" t="s">
        <v>0</v>
      </c>
    </row>
    <row r="5" spans="1:17" ht="39" customHeight="1" x14ac:dyDescent="0.35">
      <c r="B5" s="317" t="s">
        <v>86</v>
      </c>
      <c r="C5" s="318"/>
      <c r="D5" s="318"/>
      <c r="E5" s="318"/>
      <c r="F5" s="319"/>
      <c r="G5" s="5"/>
      <c r="L5" s="75"/>
      <c r="M5" s="75"/>
      <c r="N5" s="75"/>
      <c r="O5" s="75"/>
      <c r="Q5" s="73"/>
    </row>
    <row r="6" spans="1:17" ht="24" thickBot="1" x14ac:dyDescent="0.4">
      <c r="B6" s="71"/>
      <c r="C6" s="69"/>
      <c r="D6" s="69"/>
      <c r="E6" s="69"/>
      <c r="F6" s="70"/>
      <c r="G6" s="5"/>
      <c r="L6" s="75"/>
      <c r="M6" s="75"/>
      <c r="N6" s="75"/>
      <c r="O6" s="75"/>
      <c r="Q6" s="74" t="s">
        <v>26</v>
      </c>
    </row>
    <row r="7" spans="1:17" ht="20.100000000000001" customHeight="1" x14ac:dyDescent="0.35">
      <c r="A7" s="8"/>
      <c r="B7" s="46" t="s">
        <v>1</v>
      </c>
      <c r="C7" s="311"/>
      <c r="D7" s="312"/>
      <c r="E7" s="312"/>
      <c r="F7" s="313"/>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20" t="s">
        <v>29</v>
      </c>
      <c r="C9" s="321"/>
      <c r="D9" s="321"/>
      <c r="E9" s="322"/>
      <c r="F9" s="13"/>
      <c r="G9" s="9"/>
      <c r="H9" s="12"/>
      <c r="I9" s="10"/>
      <c r="J9" s="13"/>
      <c r="K9" s="13"/>
      <c r="L9" s="13"/>
      <c r="M9" s="13"/>
      <c r="N9" s="13"/>
      <c r="O9" s="76"/>
      <c r="P9" s="13"/>
    </row>
    <row r="10" spans="1:17" ht="20.25" customHeight="1" thickBot="1" x14ac:dyDescent="0.3">
      <c r="B10" s="323" t="s">
        <v>47</v>
      </c>
      <c r="C10" s="324"/>
      <c r="D10" s="325"/>
      <c r="E10" s="183"/>
      <c r="F10" s="9"/>
      <c r="G10" s="12"/>
      <c r="H10" s="10"/>
      <c r="I10" s="13"/>
      <c r="J10" s="13"/>
      <c r="K10" s="13"/>
      <c r="L10" s="13"/>
      <c r="M10" s="13"/>
      <c r="N10" s="3"/>
      <c r="O10" s="13"/>
      <c r="P10" s="4"/>
      <c r="Q10" s="1"/>
    </row>
    <row r="11" spans="1:17" ht="33.950000000000003" customHeight="1" thickBot="1" x14ac:dyDescent="0.3">
      <c r="B11" s="326" t="s">
        <v>87</v>
      </c>
      <c r="C11" s="227" t="s">
        <v>26</v>
      </c>
      <c r="D11" s="328" t="s">
        <v>27</v>
      </c>
      <c r="E11" s="329"/>
      <c r="F11" s="9"/>
      <c r="G11" s="12"/>
      <c r="H11" s="10"/>
      <c r="I11" s="13"/>
      <c r="J11" s="13"/>
      <c r="K11" s="13"/>
      <c r="L11" s="13"/>
      <c r="M11" s="13"/>
      <c r="N11" s="3"/>
      <c r="O11" s="13"/>
      <c r="P11" s="4"/>
      <c r="Q11" s="1"/>
    </row>
    <row r="12" spans="1:17" ht="28.5" customHeight="1" thickBot="1" x14ac:dyDescent="0.3">
      <c r="B12" s="327"/>
      <c r="C12" s="228"/>
      <c r="D12" s="330"/>
      <c r="E12" s="331"/>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285" t="s">
        <v>50</v>
      </c>
      <c r="C16" s="286"/>
      <c r="D16" s="184"/>
      <c r="E16" s="185"/>
      <c r="F16" s="15"/>
      <c r="G16" s="13"/>
      <c r="H16" s="12"/>
      <c r="I16" s="10"/>
      <c r="J16" s="13"/>
      <c r="K16" s="13"/>
      <c r="L16" s="13"/>
      <c r="M16" s="13"/>
      <c r="N16" s="13"/>
      <c r="O16" s="3"/>
      <c r="P16" s="13"/>
    </row>
    <row r="17" spans="2:17" ht="30.6" customHeight="1" thickBot="1" x14ac:dyDescent="0.3">
      <c r="B17" s="306" t="s">
        <v>54</v>
      </c>
      <c r="C17" s="307"/>
      <c r="D17" s="186"/>
      <c r="E17" s="187"/>
      <c r="F17" s="15"/>
      <c r="G17" s="13"/>
      <c r="H17" s="12"/>
      <c r="I17" s="10"/>
      <c r="J17" s="13"/>
      <c r="K17" s="13"/>
      <c r="L17" s="13"/>
      <c r="M17" s="13"/>
      <c r="N17" s="13"/>
      <c r="O17" s="3"/>
      <c r="P17" s="13"/>
    </row>
    <row r="18" spans="2:17" ht="20.100000000000001" customHeight="1" thickBot="1" x14ac:dyDescent="0.3">
      <c r="B18" s="45" t="s">
        <v>30</v>
      </c>
      <c r="C18" s="300"/>
      <c r="D18" s="301"/>
      <c r="E18" s="302"/>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03" t="s">
        <v>52</v>
      </c>
      <c r="C21" s="304"/>
      <c r="D21" s="188"/>
      <c r="E21" s="19"/>
      <c r="F21" s="16"/>
      <c r="G21" s="15"/>
      <c r="H21" s="15"/>
      <c r="I21" s="12"/>
      <c r="J21" s="10"/>
      <c r="K21" s="13"/>
      <c r="L21" s="13"/>
      <c r="M21" s="13"/>
      <c r="N21" s="13"/>
      <c r="O21" s="13"/>
      <c r="Q21" s="17"/>
    </row>
    <row r="22" spans="2:17" ht="30" customHeight="1" thickBot="1" x14ac:dyDescent="0.3">
      <c r="B22" s="285" t="s">
        <v>51</v>
      </c>
      <c r="C22" s="286"/>
      <c r="D22" s="189"/>
      <c r="E22" s="19"/>
      <c r="F22" s="16"/>
      <c r="G22" s="15"/>
      <c r="H22" s="20"/>
      <c r="I22" s="12"/>
      <c r="J22" s="10"/>
      <c r="K22" s="13"/>
      <c r="L22" s="13"/>
      <c r="M22" s="13"/>
      <c r="N22" s="13"/>
      <c r="O22" s="13"/>
      <c r="Q22" s="17"/>
    </row>
    <row r="23" spans="2:17" ht="22.5" customHeight="1" thickBot="1" x14ac:dyDescent="0.3">
      <c r="B23" s="285" t="s">
        <v>55</v>
      </c>
      <c r="C23" s="286"/>
      <c r="D23" s="290"/>
      <c r="E23" s="292"/>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05"/>
      <c r="K24" s="305"/>
      <c r="L24" s="13"/>
      <c r="M24" s="13"/>
      <c r="N24" s="13"/>
      <c r="O24" s="13"/>
      <c r="Q24" s="17"/>
    </row>
    <row r="25" spans="2:17" ht="20.100000000000001" customHeight="1" thickBot="1" x14ac:dyDescent="0.3">
      <c r="B25" s="293" t="s">
        <v>6</v>
      </c>
      <c r="C25" s="294"/>
      <c r="D25" s="90" t="s">
        <v>32</v>
      </c>
      <c r="E25" s="39" t="s">
        <v>3</v>
      </c>
      <c r="F25" s="12"/>
      <c r="G25" s="15"/>
      <c r="I25" s="12"/>
      <c r="J25" s="299"/>
      <c r="K25" s="299"/>
      <c r="L25" s="13"/>
      <c r="M25" s="13"/>
      <c r="N25" s="13"/>
      <c r="O25" s="13"/>
      <c r="Q25" s="17"/>
    </row>
    <row r="26" spans="2:17" ht="21.95" customHeight="1" thickBot="1" x14ac:dyDescent="0.3">
      <c r="B26" s="285" t="s">
        <v>56</v>
      </c>
      <c r="C26" s="286"/>
      <c r="D26" s="295"/>
      <c r="E26" s="296"/>
      <c r="F26" s="10"/>
      <c r="G26" s="10"/>
      <c r="H26" s="13"/>
      <c r="I26" s="13"/>
      <c r="J26" s="13"/>
      <c r="K26" s="13"/>
      <c r="L26" s="13"/>
      <c r="M26" s="3"/>
      <c r="N26" s="17"/>
      <c r="P26" s="1"/>
      <c r="Q26" s="1"/>
    </row>
    <row r="27" spans="2:17" ht="32.25" customHeight="1" thickBot="1" x14ac:dyDescent="0.3">
      <c r="B27" s="285" t="s">
        <v>57</v>
      </c>
      <c r="C27" s="286"/>
      <c r="D27" s="297"/>
      <c r="E27" s="298"/>
      <c r="F27" s="10"/>
      <c r="G27" s="10"/>
      <c r="H27" s="13"/>
      <c r="I27" s="13"/>
      <c r="J27" s="13"/>
      <c r="K27" s="13"/>
      <c r="L27" s="13"/>
      <c r="M27" s="3"/>
      <c r="N27" s="17"/>
      <c r="P27" s="1"/>
      <c r="Q27" s="1"/>
    </row>
    <row r="28" spans="2:17" ht="32.25" customHeight="1" thickBot="1" x14ac:dyDescent="0.3">
      <c r="B28" s="285" t="s">
        <v>140</v>
      </c>
      <c r="C28" s="286"/>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293" t="s">
        <v>7</v>
      </c>
      <c r="C30" s="294"/>
      <c r="D30" s="88" t="s">
        <v>32</v>
      </c>
      <c r="E30" s="88" t="s">
        <v>3</v>
      </c>
      <c r="F30" s="197"/>
      <c r="H30" s="1"/>
      <c r="M30" s="3"/>
      <c r="N30" s="4"/>
      <c r="P30" s="1"/>
      <c r="Q30" s="1"/>
    </row>
    <row r="31" spans="2:17" ht="34.5" customHeight="1" thickBot="1" x14ac:dyDescent="0.3">
      <c r="B31" s="285" t="s">
        <v>53</v>
      </c>
      <c r="C31" s="286"/>
      <c r="D31" s="192"/>
      <c r="E31" s="193"/>
      <c r="F31" s="89"/>
      <c r="G31" s="15"/>
    </row>
    <row r="32" spans="2:17" ht="22.5" customHeight="1" thickBot="1" x14ac:dyDescent="0.3">
      <c r="B32" s="78" t="s">
        <v>28</v>
      </c>
      <c r="C32" s="290"/>
      <c r="D32" s="291"/>
      <c r="E32" s="291"/>
      <c r="F32" s="292"/>
      <c r="G32" s="15"/>
    </row>
    <row r="33" spans="2:17" ht="28.5" customHeight="1" thickBot="1" x14ac:dyDescent="0.3">
      <c r="B33" s="77"/>
      <c r="C33" s="22"/>
      <c r="D33" s="22"/>
      <c r="E33" s="22"/>
      <c r="F33" s="23"/>
      <c r="G33" s="15"/>
    </row>
    <row r="34" spans="2:17" ht="20.100000000000001" customHeight="1" thickBot="1" x14ac:dyDescent="0.3">
      <c r="B34" s="287" t="s">
        <v>8</v>
      </c>
      <c r="C34" s="288"/>
      <c r="D34" s="288"/>
      <c r="E34" s="288"/>
      <c r="F34" s="289"/>
      <c r="G34" s="15"/>
    </row>
    <row r="35" spans="2:17" ht="28.5" customHeight="1" thickBot="1" x14ac:dyDescent="0.3">
      <c r="B35" s="282" t="s">
        <v>98</v>
      </c>
      <c r="C35" s="283"/>
      <c r="D35" s="283"/>
      <c r="E35" s="284"/>
      <c r="F35" s="38">
        <f>Bilagsoversigt!I63</f>
        <v>0</v>
      </c>
      <c r="G35" s="15"/>
    </row>
    <row r="36" spans="2:17" ht="24" customHeight="1" thickBot="1" x14ac:dyDescent="0.3">
      <c r="B36" s="282" t="s">
        <v>95</v>
      </c>
      <c r="C36" s="283"/>
      <c r="D36" s="283"/>
      <c r="E36" s="284"/>
      <c r="F36" s="38">
        <f>Bilagsoversigt!L63</f>
        <v>0</v>
      </c>
      <c r="G36" s="15"/>
    </row>
    <row r="37" spans="2:17" ht="39.75" customHeight="1" thickBot="1" x14ac:dyDescent="0.3">
      <c r="B37" s="34"/>
      <c r="C37" s="34"/>
      <c r="D37" s="34"/>
      <c r="E37" s="195"/>
      <c r="F37" s="196"/>
      <c r="G37" s="15"/>
    </row>
    <row r="38" spans="2:17" ht="36.75" customHeight="1" thickBot="1" x14ac:dyDescent="0.3">
      <c r="B38" s="270" t="s">
        <v>96</v>
      </c>
      <c r="C38" s="271"/>
      <c r="D38" s="271"/>
      <c r="E38" s="272"/>
      <c r="F38" s="247" t="s">
        <v>97</v>
      </c>
      <c r="G38" s="15"/>
    </row>
    <row r="39" spans="2:17" ht="27" customHeight="1" thickBot="1" x14ac:dyDescent="0.3">
      <c r="B39" s="270" t="s">
        <v>99</v>
      </c>
      <c r="C39" s="271"/>
      <c r="D39" s="271"/>
      <c r="E39" s="271"/>
      <c r="F39" s="272"/>
      <c r="H39" s="24"/>
    </row>
    <row r="40" spans="2:17" ht="18.75" customHeight="1" x14ac:dyDescent="0.25">
      <c r="B40" s="273"/>
      <c r="C40" s="274"/>
      <c r="D40" s="274"/>
      <c r="E40" s="274"/>
      <c r="F40" s="275"/>
      <c r="H40" s="24"/>
    </row>
    <row r="41" spans="2:17" ht="18" customHeight="1" x14ac:dyDescent="0.25">
      <c r="B41" s="276"/>
      <c r="C41" s="277"/>
      <c r="D41" s="277"/>
      <c r="E41" s="277"/>
      <c r="F41" s="278"/>
      <c r="H41" s="1"/>
      <c r="L41" s="3"/>
      <c r="M41" s="4"/>
      <c r="P41" s="1"/>
      <c r="Q41" s="1"/>
    </row>
    <row r="42" spans="2:17" ht="15.75" x14ac:dyDescent="0.25">
      <c r="B42" s="276"/>
      <c r="C42" s="277"/>
      <c r="D42" s="277"/>
      <c r="E42" s="277"/>
      <c r="F42" s="278"/>
      <c r="G42" s="13"/>
      <c r="H42" s="13"/>
      <c r="I42" s="13"/>
      <c r="J42" s="13"/>
      <c r="K42" s="13"/>
      <c r="L42" s="3"/>
      <c r="M42" s="17"/>
      <c r="P42" s="1"/>
      <c r="Q42" s="1"/>
    </row>
    <row r="43" spans="2:17" ht="19.5" customHeight="1" x14ac:dyDescent="0.25">
      <c r="B43" s="276"/>
      <c r="C43" s="277"/>
      <c r="D43" s="277"/>
      <c r="E43" s="277"/>
      <c r="F43" s="278"/>
      <c r="G43" s="13"/>
      <c r="H43" s="13"/>
      <c r="I43" s="13"/>
      <c r="J43" s="13"/>
      <c r="K43" s="13"/>
      <c r="L43" s="3"/>
      <c r="M43" s="17"/>
      <c r="P43" s="1"/>
      <c r="Q43" s="1"/>
    </row>
    <row r="44" spans="2:17" ht="19.5" customHeight="1" x14ac:dyDescent="0.25">
      <c r="B44" s="276"/>
      <c r="C44" s="277"/>
      <c r="D44" s="277"/>
      <c r="E44" s="277"/>
      <c r="F44" s="278"/>
      <c r="G44" s="13"/>
      <c r="H44" s="13"/>
      <c r="I44" s="13"/>
      <c r="J44" s="13"/>
      <c r="K44" s="13"/>
      <c r="L44" s="3"/>
      <c r="M44" s="17"/>
      <c r="P44" s="1"/>
      <c r="Q44" s="1"/>
    </row>
    <row r="45" spans="2:17" ht="19.5" customHeight="1" x14ac:dyDescent="0.25">
      <c r="B45" s="276"/>
      <c r="C45" s="277"/>
      <c r="D45" s="277"/>
      <c r="E45" s="277"/>
      <c r="F45" s="278"/>
      <c r="G45" s="13"/>
      <c r="H45" s="13"/>
      <c r="I45" s="13"/>
      <c r="J45" s="13"/>
      <c r="K45" s="13"/>
      <c r="L45" s="3"/>
      <c r="M45" s="17"/>
      <c r="P45" s="1"/>
      <c r="Q45" s="1"/>
    </row>
    <row r="46" spans="2:17" ht="36.75" customHeight="1" x14ac:dyDescent="0.25">
      <c r="B46" s="276"/>
      <c r="C46" s="277"/>
      <c r="D46" s="277"/>
      <c r="E46" s="277"/>
      <c r="F46" s="278"/>
      <c r="G46" s="13"/>
      <c r="H46" s="13"/>
      <c r="I46" s="13"/>
      <c r="J46" s="13"/>
      <c r="K46" s="13"/>
      <c r="L46" s="3"/>
      <c r="M46" s="17"/>
      <c r="P46" s="1"/>
      <c r="Q46" s="1"/>
    </row>
    <row r="47" spans="2:17" ht="35.25" customHeight="1" thickBot="1" x14ac:dyDescent="0.3">
      <c r="B47" s="279"/>
      <c r="C47" s="280"/>
      <c r="D47" s="280"/>
      <c r="E47" s="280"/>
      <c r="F47" s="281"/>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2:F2"/>
    <mergeCell ref="C7:F7"/>
    <mergeCell ref="B4:F4"/>
    <mergeCell ref="B5:F5"/>
    <mergeCell ref="B23:C23"/>
    <mergeCell ref="D23:E23"/>
    <mergeCell ref="B9:E9"/>
    <mergeCell ref="B10:D10"/>
    <mergeCell ref="B11:B12"/>
    <mergeCell ref="D11:E11"/>
    <mergeCell ref="D12:E12"/>
    <mergeCell ref="J25:K25"/>
    <mergeCell ref="B16:C16"/>
    <mergeCell ref="C18:E18"/>
    <mergeCell ref="B21:C21"/>
    <mergeCell ref="B22:C22"/>
    <mergeCell ref="J24:K24"/>
    <mergeCell ref="B25:C25"/>
    <mergeCell ref="B17:C17"/>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s>
  <dataValidations count="1">
    <dataValidation type="list" allowBlank="1" showInputMessage="1" showErrorMessage="1" sqref="E11" xr:uid="{00000000-0002-0000-0000-000000000000}">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L27"/>
  <sheetViews>
    <sheetView zoomScaleNormal="100" workbookViewId="0">
      <selection activeCell="F24" sqref="F24"/>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2.8554687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8" t="s">
        <v>138</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2:38" ht="18" customHeight="1" thickBot="1" x14ac:dyDescent="0.25">
      <c r="B3" s="206" t="s">
        <v>71</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2:38" ht="18" customHeight="1" thickBot="1" x14ac:dyDescent="0.25">
      <c r="B4" s="253"/>
      <c r="C4" s="252"/>
      <c r="D4" s="252"/>
      <c r="E4" s="254"/>
      <c r="F4" s="379" t="s">
        <v>137</v>
      </c>
      <c r="G4" s="255"/>
      <c r="H4" s="268"/>
      <c r="I4" s="255"/>
      <c r="J4" s="255"/>
      <c r="K4" s="255"/>
      <c r="L4" s="255"/>
      <c r="M4" s="255"/>
      <c r="N4" s="256"/>
      <c r="O4" s="252"/>
      <c r="P4" s="252"/>
      <c r="Q4" s="257"/>
      <c r="R4" s="380" t="s">
        <v>137</v>
      </c>
      <c r="S4" s="257"/>
      <c r="T4" s="268"/>
      <c r="U4" s="204"/>
      <c r="V4" s="257"/>
      <c r="W4" s="257"/>
      <c r="X4" s="257"/>
      <c r="Y4" s="257"/>
      <c r="Z4" s="258"/>
      <c r="AA4" s="252"/>
      <c r="AB4" s="252"/>
      <c r="AC4" s="257"/>
      <c r="AD4" s="380" t="s">
        <v>137</v>
      </c>
      <c r="AE4" s="257"/>
      <c r="AF4" s="269"/>
      <c r="AG4" s="204"/>
      <c r="AH4" s="257"/>
      <c r="AI4" s="257"/>
      <c r="AJ4" s="257"/>
      <c r="AK4" s="257"/>
      <c r="AL4" s="258"/>
    </row>
    <row r="5" spans="2:38"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L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142</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75" customHeight="1" thickBot="1" x14ac:dyDescent="0.25">
      <c r="B17" s="215" t="s">
        <v>78</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7.5" customHeight="1" x14ac:dyDescent="0.2">
      <c r="B18" s="232" t="s">
        <v>100</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row>
    <row r="25" spans="2:38" ht="18" customHeight="1" x14ac:dyDescent="0.2">
      <c r="B25" s="263" t="s">
        <v>91</v>
      </c>
      <c r="C25" s="262">
        <f>SUM(C19:AL19)</f>
        <v>0</v>
      </c>
    </row>
    <row r="26" spans="2:38" ht="18" customHeight="1" x14ac:dyDescent="0.2">
      <c r="B26" s="261" t="s">
        <v>92</v>
      </c>
      <c r="C26" s="262">
        <f>SUM(C18:AL19)</f>
        <v>0</v>
      </c>
    </row>
    <row r="27" spans="2:38" ht="19.5" customHeight="1" x14ac:dyDescent="0.2">
      <c r="B27" s="263" t="s">
        <v>84</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zoomScale="70" zoomScaleNormal="70" workbookViewId="0">
      <selection activeCell="K10" sqref="K10"/>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23" t="s">
        <v>15</v>
      </c>
      <c r="I2" s="63" t="s">
        <v>16</v>
      </c>
      <c r="J2" s="226" t="s">
        <v>17</v>
      </c>
      <c r="K2" s="64" t="s">
        <v>66</v>
      </c>
      <c r="L2" s="65" t="s">
        <v>18</v>
      </c>
    </row>
    <row r="3" spans="2:12" s="91" customFormat="1" ht="39" customHeight="1" thickBot="1" x14ac:dyDescent="0.3">
      <c r="B3" s="35" t="s">
        <v>59</v>
      </c>
      <c r="C3" s="92"/>
      <c r="D3" s="93"/>
      <c r="E3" s="93"/>
      <c r="F3" s="48"/>
      <c r="G3" s="48"/>
      <c r="H3" s="49"/>
      <c r="I3" s="84"/>
      <c r="J3" s="225"/>
      <c r="K3" s="341"/>
      <c r="L3" s="341"/>
    </row>
    <row r="4" spans="2:12" s="91" customFormat="1" ht="18" customHeight="1" thickBot="1" x14ac:dyDescent="0.3">
      <c r="B4" s="95"/>
      <c r="C4" s="96"/>
      <c r="D4" s="97"/>
      <c r="E4" s="229">
        <f>'Udregning af timeløn Medarb.1'!C3</f>
        <v>0</v>
      </c>
      <c r="F4" s="218">
        <f>'Udregning af timeløn Medarb.1'!C24</f>
        <v>0</v>
      </c>
      <c r="G4" s="237">
        <f>'Udregning af timeløn Medarb.1'!C27</f>
        <v>0</v>
      </c>
      <c r="H4" s="221"/>
      <c r="I4" s="220">
        <f>'Udregning af timeløn Medarb.1'!C27*'Udregning af timeløn Medarb.1'!C24</f>
        <v>0</v>
      </c>
      <c r="J4" s="221"/>
      <c r="K4" s="342"/>
      <c r="L4" s="342"/>
    </row>
    <row r="5" spans="2:12" s="91" customFormat="1" ht="18" customHeight="1" thickBot="1" x14ac:dyDescent="0.3">
      <c r="B5" s="99"/>
      <c r="C5" s="100"/>
      <c r="D5" s="101"/>
      <c r="E5" s="217">
        <f>'Udregning af timeløn Medarb.2'!C3</f>
        <v>0</v>
      </c>
      <c r="F5" s="218">
        <f>'Udregning af timeløn Medarb.2'!C24</f>
        <v>0</v>
      </c>
      <c r="G5" s="238">
        <f>'Udregning af timeløn Medarb.2'!C27</f>
        <v>0</v>
      </c>
      <c r="H5" s="221"/>
      <c r="I5" s="220">
        <f>'Udregning af timeløn Medarb.2'!C27*'Udregning af timeløn Medarb.2'!C24</f>
        <v>0</v>
      </c>
      <c r="J5" s="221"/>
      <c r="K5" s="342"/>
      <c r="L5" s="342"/>
    </row>
    <row r="6" spans="2:12" s="91" customFormat="1" ht="18" customHeight="1" thickBot="1" x14ac:dyDescent="0.3">
      <c r="B6" s="99"/>
      <c r="C6" s="105"/>
      <c r="D6" s="102"/>
      <c r="E6" s="217">
        <f>'Udregning af timeløn Medarb.3'!C3</f>
        <v>0</v>
      </c>
      <c r="F6" s="218">
        <f>'Udregning af timeløn Medarb.3'!C24</f>
        <v>0</v>
      </c>
      <c r="G6" s="238">
        <f>'Udregning af timeløn Medarb.3'!C27</f>
        <v>0</v>
      </c>
      <c r="H6" s="221"/>
      <c r="I6" s="220">
        <f>'Udregning af timeløn Medarb.3'!C27*'Udregning af timeløn Medarb.3'!C24</f>
        <v>0</v>
      </c>
      <c r="J6" s="221"/>
      <c r="K6" s="342"/>
      <c r="L6" s="342"/>
    </row>
    <row r="7" spans="2:12" s="91" customFormat="1" ht="18" customHeight="1" thickBot="1" x14ac:dyDescent="0.3">
      <c r="B7" s="99"/>
      <c r="C7" s="105"/>
      <c r="D7" s="102"/>
      <c r="E7" s="217">
        <f>'Udregning af timeløn Medarb.4'!C3</f>
        <v>0</v>
      </c>
      <c r="F7" s="218">
        <f>'Udregning af timeløn Medarb.4'!C24</f>
        <v>0</v>
      </c>
      <c r="G7" s="238">
        <f>'Udregning af timeløn Medarb.4'!C27</f>
        <v>0</v>
      </c>
      <c r="H7" s="221"/>
      <c r="I7" s="220">
        <f>'Udregning af timeløn Medarb.4'!C27*'Udregning af timeløn Medarb.4'!C24</f>
        <v>0</v>
      </c>
      <c r="J7" s="221"/>
      <c r="K7" s="342"/>
      <c r="L7" s="342"/>
    </row>
    <row r="8" spans="2:12" s="91" customFormat="1" ht="18" customHeight="1" thickBot="1" x14ac:dyDescent="0.3">
      <c r="B8" s="99"/>
      <c r="C8" s="105"/>
      <c r="D8" s="102"/>
      <c r="E8" s="217">
        <f>'Udregning af timeløn Medarb.5'!C3</f>
        <v>0</v>
      </c>
      <c r="F8" s="218">
        <f>'Udregning af timeløn Medarb.5'!C24</f>
        <v>0</v>
      </c>
      <c r="G8" s="238">
        <f>'Udregning af timeløn Medarb.5'!C27</f>
        <v>0</v>
      </c>
      <c r="H8" s="221"/>
      <c r="I8" s="220">
        <f>'Udregning af timeløn Medarb.5'!C27*'Udregning af timeløn Medarb.5'!C24</f>
        <v>0</v>
      </c>
      <c r="J8" s="221"/>
      <c r="K8" s="342"/>
      <c r="L8" s="342"/>
    </row>
    <row r="9" spans="2:12" s="91" customFormat="1" ht="18" customHeight="1" thickBot="1" x14ac:dyDescent="0.3">
      <c r="B9" s="99"/>
      <c r="C9" s="105"/>
      <c r="D9" s="102"/>
      <c r="E9" s="217">
        <f>'Udregning af timeløn Medarb.6'!C3</f>
        <v>0</v>
      </c>
      <c r="F9" s="218">
        <f>'Udregning af timeløn Medarb.6'!C24</f>
        <v>0</v>
      </c>
      <c r="G9" s="238">
        <f>'Udregning af timeløn Medarb.6'!C27</f>
        <v>0</v>
      </c>
      <c r="H9" s="222"/>
      <c r="I9" s="220">
        <f>'Udregning af timeløn Medarb.6'!C27*'Udregning af timeløn Medarb.6'!C24</f>
        <v>0</v>
      </c>
      <c r="J9" s="219"/>
      <c r="K9" s="342"/>
      <c r="L9" s="342"/>
    </row>
    <row r="10" spans="2:12" s="91" customFormat="1" ht="38.25" customHeight="1" thickBot="1" x14ac:dyDescent="0.3">
      <c r="B10" s="51" t="s">
        <v>9</v>
      </c>
      <c r="C10" s="52"/>
      <c r="D10" s="53"/>
      <c r="E10" s="53"/>
      <c r="F10" s="54"/>
      <c r="G10" s="54"/>
      <c r="H10" s="170"/>
      <c r="I10" s="56">
        <f>SUM(I4:I9)</f>
        <v>0</v>
      </c>
      <c r="J10" s="224"/>
      <c r="K10" s="58">
        <f>I10</f>
        <v>0</v>
      </c>
      <c r="L10" s="37">
        <v>0</v>
      </c>
    </row>
    <row r="11" spans="2:12" s="91" customFormat="1" ht="39" customHeight="1" thickBot="1" x14ac:dyDescent="0.3">
      <c r="B11" s="35" t="s">
        <v>93</v>
      </c>
      <c r="C11" s="166"/>
      <c r="D11" s="130"/>
      <c r="E11" s="130"/>
      <c r="F11" s="84"/>
      <c r="G11" s="84"/>
      <c r="H11" s="85"/>
      <c r="I11" s="108"/>
      <c r="J11" s="94"/>
      <c r="K11" s="240"/>
      <c r="L11" s="241"/>
    </row>
    <row r="12" spans="2:12" s="91" customFormat="1" ht="25.5" customHeight="1" thickBot="1" x14ac:dyDescent="0.3">
      <c r="B12" s="129"/>
      <c r="C12" s="171"/>
      <c r="D12" s="172"/>
      <c r="E12" s="172"/>
      <c r="F12" s="173"/>
      <c r="G12" s="174"/>
      <c r="H12" s="175"/>
      <c r="I12" s="165">
        <f>I10*0.18</f>
        <v>0</v>
      </c>
      <c r="J12" s="111"/>
      <c r="K12" s="240"/>
      <c r="L12" s="241"/>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42"/>
      <c r="L14" s="243"/>
    </row>
    <row r="15" spans="2:12" s="91" customFormat="1" ht="18" customHeight="1" x14ac:dyDescent="0.25">
      <c r="B15" s="95"/>
      <c r="C15" s="113"/>
      <c r="D15" s="101"/>
      <c r="E15" s="101"/>
      <c r="F15" s="109"/>
      <c r="G15" s="110"/>
      <c r="H15" s="66"/>
      <c r="I15" s="114">
        <v>0</v>
      </c>
      <c r="J15" s="115"/>
      <c r="K15" s="242"/>
      <c r="L15" s="243"/>
    </row>
    <row r="16" spans="2:12" s="91" customFormat="1" ht="18" customHeight="1" x14ac:dyDescent="0.25">
      <c r="B16" s="99"/>
      <c r="C16" s="116"/>
      <c r="D16" s="102"/>
      <c r="E16" s="102"/>
      <c r="F16" s="103"/>
      <c r="G16" s="103"/>
      <c r="H16" s="36"/>
      <c r="I16" s="117">
        <v>0</v>
      </c>
      <c r="J16" s="118"/>
      <c r="K16" s="242"/>
      <c r="L16" s="243"/>
    </row>
    <row r="17" spans="2:12" s="91" customFormat="1" ht="18" customHeight="1" thickBot="1" x14ac:dyDescent="0.3">
      <c r="B17" s="99"/>
      <c r="C17" s="116"/>
      <c r="D17" s="102"/>
      <c r="E17" s="102"/>
      <c r="F17" s="103"/>
      <c r="G17" s="103"/>
      <c r="H17" s="36"/>
      <c r="I17" s="117">
        <v>0</v>
      </c>
      <c r="J17" s="118"/>
      <c r="K17" s="242"/>
      <c r="L17" s="243"/>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42"/>
      <c r="L19" s="243"/>
    </row>
    <row r="20" spans="2:12" s="91" customFormat="1" ht="18" customHeight="1" x14ac:dyDescent="0.25">
      <c r="B20" s="95"/>
      <c r="C20" s="113"/>
      <c r="D20" s="101"/>
      <c r="E20" s="236">
        <f>'Udregning af timeløn Medarb.1'!C3</f>
        <v>0</v>
      </c>
      <c r="F20" s="233">
        <f>'Udregning af timeløn Medarb.1'!C25</f>
        <v>0</v>
      </c>
      <c r="G20" s="234">
        <f>'Udregning af timeløn Medarb.1'!C27</f>
        <v>0</v>
      </c>
      <c r="H20" s="347"/>
      <c r="I20" s="235">
        <f>'Udregning af timeløn Medarb.1'!C27*'Udregning af timeløn Medarb.1'!C25</f>
        <v>0</v>
      </c>
      <c r="J20" s="350"/>
      <c r="K20" s="242"/>
      <c r="L20" s="243"/>
    </row>
    <row r="21" spans="2:12" s="91" customFormat="1" ht="18" customHeight="1" x14ac:dyDescent="0.25">
      <c r="B21" s="99"/>
      <c r="C21" s="113"/>
      <c r="D21" s="101"/>
      <c r="E21" s="236">
        <f>'Udregning af timeløn Medarb.2'!C3</f>
        <v>0</v>
      </c>
      <c r="F21" s="233">
        <f>'Udregning af timeløn Medarb.2'!C25</f>
        <v>0</v>
      </c>
      <c r="G21" s="234">
        <f>'Udregning af timeløn Medarb.2'!C27</f>
        <v>0</v>
      </c>
      <c r="H21" s="348"/>
      <c r="I21" s="235">
        <f>'Udregning af timeløn Medarb.2'!C27*'Udregning af timeløn Medarb.2'!C25</f>
        <v>0</v>
      </c>
      <c r="J21" s="351"/>
      <c r="K21" s="242"/>
      <c r="L21" s="243"/>
    </row>
    <row r="22" spans="2:12" s="91" customFormat="1" ht="18" customHeight="1" x14ac:dyDescent="0.25">
      <c r="B22" s="99"/>
      <c r="C22" s="113"/>
      <c r="D22" s="101"/>
      <c r="E22" s="236">
        <f>'Udregning af timeløn Medarb.3'!C3</f>
        <v>0</v>
      </c>
      <c r="F22" s="233">
        <f>'Udregning af timeløn Medarb.3'!C25</f>
        <v>0</v>
      </c>
      <c r="G22" s="234">
        <f>'Udregning af timeløn Medarb.3'!C27</f>
        <v>0</v>
      </c>
      <c r="H22" s="348"/>
      <c r="I22" s="235">
        <f>'Udregning af timeløn Medarb.3'!C27*'Udregning af timeløn Medarb.3'!C25</f>
        <v>0</v>
      </c>
      <c r="J22" s="351"/>
      <c r="K22" s="242"/>
      <c r="L22" s="243"/>
    </row>
    <row r="23" spans="2:12" s="91" customFormat="1" ht="18" customHeight="1" x14ac:dyDescent="0.25">
      <c r="B23" s="99"/>
      <c r="C23" s="113"/>
      <c r="D23" s="101"/>
      <c r="E23" s="236">
        <f>'Udregning af timeløn Medarb.4'!C3</f>
        <v>0</v>
      </c>
      <c r="F23" s="233">
        <f>'Udregning af timeløn Medarb.4'!C25</f>
        <v>0</v>
      </c>
      <c r="G23" s="234">
        <f>'Udregning af timeløn Medarb.4'!C27</f>
        <v>0</v>
      </c>
      <c r="H23" s="348"/>
      <c r="I23" s="235">
        <f>'Udregning af timeløn Medarb.4'!C27*'Udregning af timeløn Medarb.4'!C25</f>
        <v>0</v>
      </c>
      <c r="J23" s="351"/>
      <c r="K23" s="242"/>
      <c r="L23" s="243"/>
    </row>
    <row r="24" spans="2:12" s="91" customFormat="1" ht="18" customHeight="1" x14ac:dyDescent="0.25">
      <c r="B24" s="99"/>
      <c r="C24" s="113"/>
      <c r="D24" s="101"/>
      <c r="E24" s="236">
        <f>'Udregning af timeløn Medarb.5'!C3</f>
        <v>0</v>
      </c>
      <c r="F24" s="233">
        <f>'Udregning af timeløn Medarb.5'!C25</f>
        <v>0</v>
      </c>
      <c r="G24" s="234">
        <f>'Udregning af timeløn Medarb.5'!C27</f>
        <v>0</v>
      </c>
      <c r="H24" s="348"/>
      <c r="I24" s="235">
        <f>'Udregning af timeløn Medarb.5'!C27*'Udregning af timeløn Medarb.5'!C25</f>
        <v>0</v>
      </c>
      <c r="J24" s="351"/>
      <c r="K24" s="242"/>
      <c r="L24" s="243"/>
    </row>
    <row r="25" spans="2:12" s="91" customFormat="1" ht="18" customHeight="1" x14ac:dyDescent="0.25">
      <c r="B25" s="99"/>
      <c r="C25" s="113"/>
      <c r="D25" s="101"/>
      <c r="E25" s="236">
        <f>'Udregning af timeløn Medarb.6'!C3</f>
        <v>0</v>
      </c>
      <c r="F25" s="233">
        <f>'Udregning af timeløn Medarb.6'!C25</f>
        <v>0</v>
      </c>
      <c r="G25" s="234">
        <f>'Udregning af timeløn Medarb.6'!C27</f>
        <v>0</v>
      </c>
      <c r="H25" s="349"/>
      <c r="I25" s="235">
        <f>'Udregning af timeløn Medarb.6'!C27*'Udregning af timeløn Medarb.6'!C25</f>
        <v>0</v>
      </c>
      <c r="J25" s="352"/>
      <c r="K25" s="242"/>
      <c r="L25" s="243"/>
    </row>
    <row r="26" spans="2:12" s="91" customFormat="1" ht="18" customHeight="1" x14ac:dyDescent="0.25">
      <c r="B26" s="99"/>
      <c r="C26" s="116"/>
      <c r="D26" s="102"/>
      <c r="E26" s="102" t="s">
        <v>88</v>
      </c>
      <c r="F26" s="103"/>
      <c r="G26" s="103"/>
      <c r="H26" s="36"/>
      <c r="I26" s="250">
        <f>SUM(G26*F26)</f>
        <v>0</v>
      </c>
      <c r="J26" s="118"/>
      <c r="K26" s="242"/>
      <c r="L26" s="243"/>
    </row>
    <row r="27" spans="2:12" s="91" customFormat="1" ht="18" customHeight="1" thickBot="1" x14ac:dyDescent="0.3">
      <c r="B27" s="99"/>
      <c r="C27" s="116"/>
      <c r="D27" s="102"/>
      <c r="E27" s="102" t="s">
        <v>88</v>
      </c>
      <c r="F27" s="103"/>
      <c r="G27" s="103"/>
      <c r="H27" s="36"/>
      <c r="I27" s="250">
        <f>SUM(G27*F27)</f>
        <v>0</v>
      </c>
      <c r="J27" s="118"/>
      <c r="K27" s="242"/>
      <c r="L27" s="243"/>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93</v>
      </c>
      <c r="C29" s="166"/>
      <c r="D29" s="130"/>
      <c r="E29" s="130"/>
      <c r="F29" s="84"/>
      <c r="G29" s="84"/>
      <c r="H29" s="85"/>
      <c r="I29" s="108"/>
      <c r="J29" s="94"/>
      <c r="K29" s="249"/>
      <c r="L29" s="248"/>
    </row>
    <row r="30" spans="2:12" s="91" customFormat="1" ht="30" customHeight="1" thickBot="1" x14ac:dyDescent="0.3">
      <c r="B30" s="129"/>
      <c r="C30" s="171"/>
      <c r="D30" s="172"/>
      <c r="E30" s="172"/>
      <c r="F30" s="173"/>
      <c r="G30" s="174"/>
      <c r="H30" s="175"/>
      <c r="I30" s="165">
        <f>SUM(I20:I25)*0.18</f>
        <v>0</v>
      </c>
      <c r="J30" s="111"/>
      <c r="K30" s="249"/>
      <c r="L30" s="248"/>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42"/>
      <c r="L32" s="243"/>
    </row>
    <row r="33" spans="2:12" s="91" customFormat="1" ht="18" customHeight="1" x14ac:dyDescent="0.25">
      <c r="B33" s="95"/>
      <c r="C33" s="122"/>
      <c r="D33" s="101"/>
      <c r="E33" s="101"/>
      <c r="F33" s="110"/>
      <c r="G33" s="109"/>
      <c r="H33" s="123"/>
      <c r="I33" s="124">
        <v>0</v>
      </c>
      <c r="J33" s="111"/>
      <c r="K33" s="242"/>
      <c r="L33" s="243"/>
    </row>
    <row r="34" spans="2:12" s="91" customFormat="1" ht="18" customHeight="1" x14ac:dyDescent="0.25">
      <c r="B34" s="99"/>
      <c r="C34" s="122"/>
      <c r="D34" s="101"/>
      <c r="E34" s="101"/>
      <c r="F34" s="110"/>
      <c r="G34" s="109"/>
      <c r="H34" s="123"/>
      <c r="I34" s="124">
        <v>0</v>
      </c>
      <c r="J34" s="111"/>
      <c r="K34" s="242"/>
      <c r="L34" s="243"/>
    </row>
    <row r="35" spans="2:12" s="91" customFormat="1" ht="18" customHeight="1" x14ac:dyDescent="0.25">
      <c r="B35" s="99"/>
      <c r="C35" s="122"/>
      <c r="D35" s="101"/>
      <c r="E35" s="101"/>
      <c r="F35" s="110"/>
      <c r="G35" s="109"/>
      <c r="H35" s="123"/>
      <c r="I35" s="124">
        <v>0</v>
      </c>
      <c r="J35" s="111"/>
      <c r="K35" s="242"/>
      <c r="L35" s="243"/>
    </row>
    <row r="36" spans="2:12" s="91" customFormat="1" ht="18" customHeight="1" x14ac:dyDescent="0.25">
      <c r="B36" s="99"/>
      <c r="C36" s="122"/>
      <c r="D36" s="101"/>
      <c r="E36" s="101"/>
      <c r="F36" s="110"/>
      <c r="G36" s="109"/>
      <c r="H36" s="123"/>
      <c r="I36" s="124">
        <v>0</v>
      </c>
      <c r="J36" s="111"/>
      <c r="K36" s="242"/>
      <c r="L36" s="243"/>
    </row>
    <row r="37" spans="2:12" s="91" customFormat="1" ht="18" customHeight="1" x14ac:dyDescent="0.25">
      <c r="B37" s="99"/>
      <c r="C37" s="122"/>
      <c r="D37" s="101"/>
      <c r="E37" s="101"/>
      <c r="F37" s="110"/>
      <c r="G37" s="109"/>
      <c r="H37" s="123"/>
      <c r="I37" s="124">
        <v>0</v>
      </c>
      <c r="J37" s="111"/>
      <c r="K37" s="242"/>
      <c r="L37" s="243"/>
    </row>
    <row r="38" spans="2:12" s="91" customFormat="1" ht="18" customHeight="1" x14ac:dyDescent="0.25">
      <c r="B38" s="99"/>
      <c r="C38" s="105"/>
      <c r="D38" s="102"/>
      <c r="E38" s="102"/>
      <c r="F38" s="106"/>
      <c r="G38" s="106"/>
      <c r="H38" s="36"/>
      <c r="I38" s="98">
        <v>0</v>
      </c>
      <c r="J38" s="104"/>
      <c r="K38" s="242"/>
      <c r="L38" s="243"/>
    </row>
    <row r="39" spans="2:12" s="91" customFormat="1" ht="18" customHeight="1" x14ac:dyDescent="0.25">
      <c r="B39" s="99"/>
      <c r="C39" s="105"/>
      <c r="D39" s="102"/>
      <c r="E39" s="102"/>
      <c r="F39" s="106"/>
      <c r="G39" s="112"/>
      <c r="H39" s="125"/>
      <c r="I39" s="98">
        <v>0</v>
      </c>
      <c r="J39" s="104"/>
      <c r="K39" s="242"/>
      <c r="L39" s="243"/>
    </row>
    <row r="40" spans="2:12" s="91" customFormat="1" ht="18" customHeight="1" thickBot="1" x14ac:dyDescent="0.3">
      <c r="B40" s="107"/>
      <c r="C40" s="126"/>
      <c r="D40" s="119"/>
      <c r="E40" s="119"/>
      <c r="F40" s="121"/>
      <c r="G40" s="120"/>
      <c r="H40" s="127"/>
      <c r="I40" s="98">
        <v>0</v>
      </c>
      <c r="J40" s="128"/>
      <c r="K40" s="242"/>
      <c r="L40" s="243"/>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43"/>
      <c r="L42" s="344"/>
    </row>
    <row r="43" spans="2:12" s="91" customFormat="1" ht="18" customHeight="1" x14ac:dyDescent="0.25">
      <c r="B43" s="95"/>
      <c r="C43" s="122"/>
      <c r="D43" s="101"/>
      <c r="E43" s="101"/>
      <c r="F43" s="110"/>
      <c r="G43" s="109"/>
      <c r="H43" s="123"/>
      <c r="I43" s="124">
        <v>0</v>
      </c>
      <c r="J43" s="111"/>
      <c r="K43" s="345"/>
      <c r="L43" s="346"/>
    </row>
    <row r="44" spans="2:12" s="91" customFormat="1" ht="18" customHeight="1" thickBot="1" x14ac:dyDescent="0.3">
      <c r="B44" s="99"/>
      <c r="C44" s="105"/>
      <c r="D44" s="102"/>
      <c r="E44" s="102"/>
      <c r="F44" s="106"/>
      <c r="G44" s="106"/>
      <c r="H44" s="36"/>
      <c r="I44" s="98">
        <v>0</v>
      </c>
      <c r="J44" s="104"/>
      <c r="K44" s="345"/>
      <c r="L44" s="346"/>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43"/>
      <c r="L46" s="344"/>
    </row>
    <row r="47" spans="2:12" s="91" customFormat="1" ht="18" customHeight="1" thickBot="1" x14ac:dyDescent="0.3">
      <c r="B47" s="95"/>
      <c r="C47" s="122"/>
      <c r="D47" s="101"/>
      <c r="E47" s="101"/>
      <c r="F47" s="110"/>
      <c r="G47" s="109"/>
      <c r="H47" s="123"/>
      <c r="I47" s="124">
        <v>0</v>
      </c>
      <c r="J47" s="111"/>
      <c r="K47" s="345"/>
      <c r="L47" s="346"/>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43"/>
      <c r="L49" s="344"/>
    </row>
    <row r="50" spans="2:12" s="91" customFormat="1" ht="18" customHeight="1" thickBot="1" x14ac:dyDescent="0.3">
      <c r="B50" s="95"/>
      <c r="C50" s="122"/>
      <c r="D50" s="101"/>
      <c r="E50" s="101"/>
      <c r="F50" s="110"/>
      <c r="G50" s="109"/>
      <c r="H50" s="123"/>
      <c r="I50" s="124">
        <v>0</v>
      </c>
      <c r="J50" s="111"/>
      <c r="K50" s="345"/>
      <c r="L50" s="346"/>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43"/>
      <c r="L52" s="344"/>
    </row>
    <row r="53" spans="2:12" s="91" customFormat="1" ht="18" customHeight="1" x14ac:dyDescent="0.25">
      <c r="B53" s="95"/>
      <c r="C53" s="122"/>
      <c r="D53" s="101"/>
      <c r="E53" s="101"/>
      <c r="F53" s="110"/>
      <c r="G53" s="109"/>
      <c r="H53" s="123"/>
      <c r="I53" s="124">
        <v>0</v>
      </c>
      <c r="J53" s="111"/>
      <c r="K53" s="345"/>
      <c r="L53" s="346"/>
    </row>
    <row r="54" spans="2:12" s="91" customFormat="1" ht="18" customHeight="1" x14ac:dyDescent="0.25">
      <c r="B54" s="99"/>
      <c r="C54" s="105"/>
      <c r="D54" s="102"/>
      <c r="E54" s="102"/>
      <c r="F54" s="106"/>
      <c r="G54" s="106"/>
      <c r="H54" s="36"/>
      <c r="I54" s="98">
        <v>0</v>
      </c>
      <c r="J54" s="104"/>
      <c r="K54" s="345"/>
      <c r="L54" s="346"/>
    </row>
    <row r="55" spans="2:12" s="91" customFormat="1" ht="18" customHeight="1" x14ac:dyDescent="0.25">
      <c r="B55" s="99"/>
      <c r="C55" s="105"/>
      <c r="D55" s="102"/>
      <c r="E55" s="102"/>
      <c r="F55" s="106"/>
      <c r="G55" s="112"/>
      <c r="H55" s="125"/>
      <c r="I55" s="98">
        <v>0</v>
      </c>
      <c r="J55" s="104"/>
      <c r="K55" s="345"/>
      <c r="L55" s="346"/>
    </row>
    <row r="56" spans="2:12" s="91" customFormat="1" ht="18" customHeight="1" thickBot="1" x14ac:dyDescent="0.3">
      <c r="B56" s="107"/>
      <c r="C56" s="126"/>
      <c r="D56" s="119"/>
      <c r="E56" s="119"/>
      <c r="F56" s="121"/>
      <c r="G56" s="120"/>
      <c r="H56" s="127"/>
      <c r="I56" s="98">
        <v>0</v>
      </c>
      <c r="J56" s="128"/>
      <c r="K56" s="356"/>
      <c r="L56" s="357"/>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44" t="s">
        <v>19</v>
      </c>
      <c r="L58" s="245"/>
    </row>
    <row r="59" spans="2:12" s="91" customFormat="1" ht="18" customHeight="1" x14ac:dyDescent="0.25">
      <c r="B59" s="95"/>
      <c r="C59" s="113"/>
      <c r="D59" s="101"/>
      <c r="E59" s="101"/>
      <c r="F59" s="109"/>
      <c r="G59" s="110"/>
      <c r="H59" s="66"/>
      <c r="I59" s="114">
        <v>0</v>
      </c>
      <c r="J59" s="111"/>
      <c r="K59" s="244"/>
      <c r="L59" s="245"/>
    </row>
    <row r="60" spans="2:12" s="91" customFormat="1" ht="18" customHeight="1" thickBot="1" x14ac:dyDescent="0.3">
      <c r="B60" s="99"/>
      <c r="C60" s="116"/>
      <c r="D60" s="102"/>
      <c r="E60" s="102"/>
      <c r="F60" s="112"/>
      <c r="G60" s="106"/>
      <c r="H60" s="36"/>
      <c r="I60" s="117">
        <v>0</v>
      </c>
      <c r="J60" s="104"/>
      <c r="K60" s="244"/>
      <c r="L60" s="245"/>
    </row>
    <row r="61" spans="2:12" s="91" customFormat="1" ht="24.95" customHeight="1" thickBot="1" x14ac:dyDescent="0.3">
      <c r="B61" s="332"/>
      <c r="C61" s="333"/>
      <c r="D61" s="333"/>
      <c r="E61" s="334"/>
      <c r="F61" s="47" t="s">
        <v>20</v>
      </c>
      <c r="G61" s="48"/>
      <c r="H61" s="49"/>
      <c r="I61" s="50">
        <f>SUM(I59:I60)</f>
        <v>0</v>
      </c>
      <c r="J61" s="131"/>
      <c r="K61" s="132">
        <f>SUM(K10:K60)</f>
        <v>0</v>
      </c>
      <c r="L61" s="133">
        <f>SUM(L10:L60)</f>
        <v>0</v>
      </c>
    </row>
    <row r="62" spans="2:12" s="91" customFormat="1" ht="35.25" customHeight="1" thickBot="1" x14ac:dyDescent="0.3">
      <c r="B62" s="335"/>
      <c r="C62" s="336"/>
      <c r="D62" s="336"/>
      <c r="E62" s="337"/>
      <c r="F62" s="83" t="s">
        <v>21</v>
      </c>
      <c r="G62" s="84"/>
      <c r="H62" s="85"/>
      <c r="I62" s="86">
        <f>SUM(I18+I13+I10+I28+I31+I45+I41+I48+I51+I57)</f>
        <v>0</v>
      </c>
      <c r="J62" s="134"/>
      <c r="K62" s="135"/>
      <c r="L62" s="136"/>
    </row>
    <row r="63" spans="2:12" s="91" customFormat="1" ht="60.75" customHeight="1" thickBot="1" x14ac:dyDescent="0.3">
      <c r="B63" s="338"/>
      <c r="C63" s="339"/>
      <c r="D63" s="339"/>
      <c r="E63" s="340"/>
      <c r="F63" s="353" t="s">
        <v>85</v>
      </c>
      <c r="G63" s="354"/>
      <c r="H63" s="354"/>
      <c r="I63" s="87">
        <f>SUM(I62-I61)</f>
        <v>0</v>
      </c>
      <c r="J63" s="355" t="s">
        <v>22</v>
      </c>
      <c r="K63" s="355"/>
      <c r="L63" s="246">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1" zoomScale="90" zoomScaleNormal="90" workbookViewId="0">
      <selection activeCell="H5" sqref="H5"/>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64" t="s">
        <v>26</v>
      </c>
      <c r="C2" s="365"/>
      <c r="D2" s="81" t="s">
        <v>32</v>
      </c>
      <c r="E2" s="81" t="s">
        <v>3</v>
      </c>
    </row>
    <row r="3" spans="2:5" s="79" customFormat="1" ht="33.950000000000003" customHeight="1" thickBot="1" x14ac:dyDescent="0.3">
      <c r="B3" s="358" t="s">
        <v>35</v>
      </c>
      <c r="C3" s="367"/>
      <c r="D3" s="176"/>
      <c r="E3" s="177"/>
    </row>
    <row r="4" spans="2:5" s="79" customFormat="1" ht="24.95" customHeight="1" thickBot="1" x14ac:dyDescent="0.3">
      <c r="B4" s="366" t="s">
        <v>36</v>
      </c>
      <c r="C4" s="359"/>
      <c r="D4" s="178"/>
      <c r="E4" s="179"/>
    </row>
    <row r="5" spans="2:5" s="79" customFormat="1" ht="99" customHeight="1" thickBot="1" x14ac:dyDescent="0.3">
      <c r="B5" s="358" t="s">
        <v>33</v>
      </c>
      <c r="C5" s="367"/>
      <c r="D5" s="180"/>
      <c r="E5" s="179"/>
    </row>
    <row r="6" spans="2:5" s="79" customFormat="1" ht="33.950000000000003" customHeight="1" thickBot="1" x14ac:dyDescent="0.3">
      <c r="B6" s="358" t="s">
        <v>31</v>
      </c>
      <c r="C6" s="367"/>
      <c r="D6" s="180"/>
      <c r="E6" s="179"/>
    </row>
    <row r="7" spans="2:5" s="79" customFormat="1" ht="45" customHeight="1" thickBot="1" x14ac:dyDescent="0.3">
      <c r="B7" s="358" t="s">
        <v>141</v>
      </c>
      <c r="C7" s="367"/>
      <c r="D7" s="180"/>
      <c r="E7" s="179"/>
    </row>
    <row r="8" spans="2:5" s="79" customFormat="1" ht="24.95" customHeight="1" thickBot="1" x14ac:dyDescent="0.3">
      <c r="B8" s="366" t="s">
        <v>37</v>
      </c>
      <c r="C8" s="359"/>
      <c r="D8" s="178"/>
      <c r="E8" s="179"/>
    </row>
    <row r="9" spans="2:5" s="79" customFormat="1" ht="24.95" customHeight="1" thickBot="1" x14ac:dyDescent="0.3">
      <c r="B9" s="366" t="s">
        <v>40</v>
      </c>
      <c r="C9" s="359"/>
      <c r="D9" s="178"/>
      <c r="E9" s="179"/>
    </row>
    <row r="10" spans="2:5" s="79" customFormat="1" ht="24.95" customHeight="1" thickBot="1" x14ac:dyDescent="0.3">
      <c r="B10" s="366" t="s">
        <v>41</v>
      </c>
      <c r="C10" s="359"/>
      <c r="D10" s="178"/>
      <c r="E10" s="181"/>
    </row>
    <row r="11" spans="2:5" s="79" customFormat="1" ht="33.950000000000003" customHeight="1" thickBot="1" x14ac:dyDescent="0.3">
      <c r="B11" s="358" t="s">
        <v>38</v>
      </c>
      <c r="C11" s="359"/>
      <c r="D11" s="178"/>
      <c r="E11" s="181"/>
    </row>
    <row r="12" spans="2:5" s="79" customFormat="1" ht="33.950000000000003" customHeight="1" thickBot="1" x14ac:dyDescent="0.3">
      <c r="B12" s="358" t="s">
        <v>39</v>
      </c>
      <c r="C12" s="359"/>
      <c r="D12" s="178"/>
      <c r="E12" s="181"/>
    </row>
    <row r="13" spans="2:5" s="79" customFormat="1" ht="33.950000000000003" customHeight="1" thickBot="1" x14ac:dyDescent="0.3">
      <c r="B13" s="358" t="s">
        <v>42</v>
      </c>
      <c r="C13" s="359"/>
      <c r="D13" s="178"/>
      <c r="E13" s="181"/>
    </row>
    <row r="14" spans="2:5" s="79" customFormat="1" ht="45.75" customHeight="1" thickBot="1" x14ac:dyDescent="0.3">
      <c r="B14" s="358" t="s">
        <v>43</v>
      </c>
      <c r="C14" s="359"/>
      <c r="D14" s="178"/>
      <c r="E14" s="181"/>
    </row>
    <row r="15" spans="2:5" s="79" customFormat="1" ht="33.950000000000003" customHeight="1" thickBot="1" x14ac:dyDescent="0.3">
      <c r="B15" s="358" t="s">
        <v>44</v>
      </c>
      <c r="C15" s="360"/>
      <c r="D15" s="182"/>
      <c r="E15" s="181"/>
    </row>
    <row r="16" spans="2:5" s="79" customFormat="1" ht="33.950000000000003" customHeight="1" thickBot="1" x14ac:dyDescent="0.3">
      <c r="B16" s="82" t="s">
        <v>45</v>
      </c>
      <c r="C16" s="361"/>
      <c r="D16" s="362"/>
      <c r="E16" s="363"/>
    </row>
    <row r="17" spans="2:5" s="79" customFormat="1" ht="24.95" customHeight="1" thickBot="1" x14ac:dyDescent="0.3">
      <c r="B17" s="80" t="s">
        <v>34</v>
      </c>
      <c r="C17" s="361"/>
      <c r="D17" s="362"/>
      <c r="E17" s="363"/>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64" t="s">
        <v>27</v>
      </c>
      <c r="C2" s="365"/>
      <c r="D2" s="81" t="s">
        <v>32</v>
      </c>
      <c r="E2" s="81" t="s">
        <v>3</v>
      </c>
    </row>
    <row r="3" spans="2:5" s="79" customFormat="1" ht="33.950000000000003" customHeight="1" thickBot="1" x14ac:dyDescent="0.3">
      <c r="B3" s="358" t="s">
        <v>68</v>
      </c>
      <c r="C3" s="367"/>
      <c r="D3" s="176"/>
      <c r="E3" s="177"/>
    </row>
    <row r="4" spans="2:5" s="79" customFormat="1" ht="33.950000000000003" customHeight="1" thickBot="1" x14ac:dyDescent="0.3">
      <c r="B4" s="358" t="s">
        <v>69</v>
      </c>
      <c r="C4" s="359"/>
      <c r="D4" s="178"/>
      <c r="E4" s="179"/>
    </row>
    <row r="5" spans="2:5" s="79" customFormat="1" ht="37.5" customHeight="1" thickBot="1" x14ac:dyDescent="0.3">
      <c r="B5" s="358" t="s">
        <v>49</v>
      </c>
      <c r="C5" s="367"/>
      <c r="D5" s="180"/>
      <c r="E5" s="179"/>
    </row>
    <row r="6" spans="2:5" s="79" customFormat="1" ht="34.5" customHeight="1" thickBot="1" x14ac:dyDescent="0.3">
      <c r="B6" s="358" t="s">
        <v>70</v>
      </c>
      <c r="C6" s="359"/>
      <c r="D6" s="178"/>
      <c r="E6" s="181"/>
    </row>
    <row r="7" spans="2:5" s="79" customFormat="1" ht="62.25" customHeight="1" thickBot="1" x14ac:dyDescent="0.3">
      <c r="B7" s="82" t="s">
        <v>45</v>
      </c>
      <c r="C7" s="361"/>
      <c r="D7" s="362"/>
      <c r="E7" s="363"/>
    </row>
    <row r="8" spans="2:5" s="79" customFormat="1" ht="33.950000000000003" customHeight="1" thickBot="1" x14ac:dyDescent="0.3">
      <c r="B8" s="80" t="s">
        <v>34</v>
      </c>
      <c r="C8" s="361"/>
      <c r="D8" s="362"/>
      <c r="E8" s="363"/>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L27"/>
  <sheetViews>
    <sheetView zoomScaleNormal="100" workbookViewId="0">
      <selection activeCell="B13" sqref="B13"/>
    </sheetView>
  </sheetViews>
  <sheetFormatPr defaultColWidth="8.85546875" defaultRowHeight="14.25" x14ac:dyDescent="0.2"/>
  <cols>
    <col min="1" max="1" width="8.85546875" style="198" customWidth="1"/>
    <col min="2" max="2" width="35.85546875" style="198" customWidth="1"/>
    <col min="3" max="3" width="14.85546875" style="198" bestFit="1" customWidth="1"/>
    <col min="4" max="4" width="16.140625" style="198" bestFit="1" customWidth="1"/>
    <col min="5" max="5" width="13.7109375" style="198" bestFit="1" customWidth="1"/>
    <col min="6" max="6" width="12.425781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4"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3.57031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1:38" ht="27" customHeight="1" thickBot="1" x14ac:dyDescent="0.25">
      <c r="B2" s="368" t="s">
        <v>139</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1:38" ht="18" customHeight="1" thickBot="1" x14ac:dyDescent="0.25">
      <c r="B3" s="206" t="s">
        <v>71</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1:38" ht="18" customHeight="1" thickBot="1" x14ac:dyDescent="0.25">
      <c r="B4" s="253"/>
      <c r="C4" s="252"/>
      <c r="D4" s="252"/>
      <c r="E4" s="254"/>
      <c r="F4" s="379" t="s">
        <v>137</v>
      </c>
      <c r="G4" s="255"/>
      <c r="H4" s="268"/>
      <c r="I4" s="255"/>
      <c r="J4" s="255"/>
      <c r="K4" s="255"/>
      <c r="L4" s="255"/>
      <c r="M4" s="255"/>
      <c r="N4" s="256"/>
      <c r="O4" s="252"/>
      <c r="P4" s="252"/>
      <c r="Q4" s="257"/>
      <c r="R4" s="380" t="s">
        <v>137</v>
      </c>
      <c r="S4" s="257"/>
      <c r="T4" s="268"/>
      <c r="U4" s="204"/>
      <c r="V4" s="257"/>
      <c r="W4" s="257"/>
      <c r="X4" s="257"/>
      <c r="Y4" s="257"/>
      <c r="Z4" s="258"/>
      <c r="AA4" s="252"/>
      <c r="AB4" s="252"/>
      <c r="AC4" s="257"/>
      <c r="AD4" s="380" t="s">
        <v>137</v>
      </c>
      <c r="AE4" s="257"/>
      <c r="AF4" s="269"/>
      <c r="AG4" s="204"/>
      <c r="AH4" s="257"/>
      <c r="AI4" s="257"/>
      <c r="AJ4" s="257"/>
      <c r="AK4" s="257"/>
      <c r="AL4" s="258"/>
    </row>
    <row r="5" spans="1:38"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1:38" ht="18" customHeight="1" x14ac:dyDescent="0.2">
      <c r="B6" s="214" t="s">
        <v>72</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1:38" ht="18" customHeight="1" x14ac:dyDescent="0.2">
      <c r="B8" s="213" t="s">
        <v>74</v>
      </c>
      <c r="C8" s="211">
        <f>SUM(C6:C7)</f>
        <v>0</v>
      </c>
      <c r="D8" s="211">
        <f t="shared" ref="D8:AK8" si="0">SUM(D6:D7)</f>
        <v>0</v>
      </c>
      <c r="E8" s="211">
        <f t="shared" si="0"/>
        <v>0</v>
      </c>
      <c r="F8" s="211">
        <f t="shared" si="0"/>
        <v>0</v>
      </c>
      <c r="G8" s="211">
        <f t="shared" si="0"/>
        <v>0</v>
      </c>
      <c r="H8" s="211">
        <f t="shared" si="0"/>
        <v>0</v>
      </c>
      <c r="I8" s="211">
        <f>SUM(I6:I7)</f>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SUM(AH6:AH7)</f>
        <v>0</v>
      </c>
      <c r="AI8" s="211">
        <f t="shared" si="0"/>
        <v>0</v>
      </c>
      <c r="AJ8" s="211">
        <f t="shared" si="0"/>
        <v>0</v>
      </c>
      <c r="AK8" s="211">
        <f t="shared" si="0"/>
        <v>0</v>
      </c>
      <c r="AL8" s="211">
        <f>SUM(AL6:AL7)</f>
        <v>0</v>
      </c>
    </row>
    <row r="9" spans="1: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38" ht="18" customHeight="1" x14ac:dyDescent="0.2">
      <c r="B10" s="213" t="s">
        <v>82</v>
      </c>
      <c r="C10" s="211">
        <f>SUM(C8*2.48/100)</f>
        <v>0</v>
      </c>
      <c r="D10" s="211">
        <f t="shared" ref="D10:AL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1: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s="259" customFormat="1" ht="18" customHeight="1" x14ac:dyDescent="0.2">
      <c r="A12" s="260"/>
      <c r="B12" s="213" t="s">
        <v>76</v>
      </c>
      <c r="C12" s="211" t="str">
        <f>IF(ISNUMBER(C6), 189.3, "")</f>
        <v/>
      </c>
      <c r="D12" s="211" t="str">
        <f>IF(ISNUMBER(D6), 189.3, "")</f>
        <v/>
      </c>
      <c r="E12" s="211" t="str">
        <f t="shared" ref="E12:AK12" si="2">IF(ISNUMBER(E6), 189.3, "")</f>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1:38" ht="18" customHeight="1" x14ac:dyDescent="0.2">
      <c r="B13" s="213" t="s">
        <v>142</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8" customHeight="1" x14ac:dyDescent="0.2">
      <c r="B15" s="213" t="s">
        <v>77</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1: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5" thickBot="1" x14ac:dyDescent="0.25">
      <c r="B17" s="215" t="s">
        <v>78</v>
      </c>
      <c r="C17" s="212">
        <f>SUM(C15*12/1649)</f>
        <v>0</v>
      </c>
      <c r="D17" s="212">
        <f t="shared" ref="D17:AL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28.5" x14ac:dyDescent="0.2">
      <c r="B18" s="232" t="s">
        <v>100</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28.5"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J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SUM(AK17*(AK18+AK19))</f>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c r="I24" s="203"/>
    </row>
    <row r="25" spans="2:38" ht="18" customHeight="1" x14ac:dyDescent="0.2">
      <c r="B25" s="263" t="s">
        <v>91</v>
      </c>
      <c r="C25" s="262">
        <f>SUM(C19:AL19)</f>
        <v>0</v>
      </c>
    </row>
    <row r="26" spans="2:38" ht="18" customHeight="1" x14ac:dyDescent="0.2">
      <c r="B26" s="261" t="s">
        <v>92</v>
      </c>
      <c r="C26" s="262">
        <f>SUM(C18:AL19)</f>
        <v>0</v>
      </c>
    </row>
    <row r="27" spans="2:38" ht="19.5" customHeight="1" x14ac:dyDescent="0.2">
      <c r="B27" s="263" t="s">
        <v>84</v>
      </c>
      <c r="C27" s="264">
        <f>IF(C26=0,0,(C22/C26))</f>
        <v>0</v>
      </c>
      <c r="H27" s="216"/>
    </row>
  </sheetData>
  <mergeCells count="15">
    <mergeCell ref="O3:P3"/>
    <mergeCell ref="Q3:R3"/>
    <mergeCell ref="S3:T3"/>
    <mergeCell ref="AJ2:AL3"/>
    <mergeCell ref="AH3:AI3"/>
    <mergeCell ref="X2:Z3"/>
    <mergeCell ref="V3:W3"/>
    <mergeCell ref="AA3:AB3"/>
    <mergeCell ref="AC3:AD3"/>
    <mergeCell ref="AE3:AF3"/>
    <mergeCell ref="B2:D2"/>
    <mergeCell ref="F2:H2"/>
    <mergeCell ref="C3:G3"/>
    <mergeCell ref="J3:K3"/>
    <mergeCell ref="L2:N3"/>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L27"/>
  <sheetViews>
    <sheetView zoomScaleNormal="100" workbookViewId="0">
      <selection activeCell="C10" sqref="C10"/>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8" t="s">
        <v>139</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2:38" ht="18" customHeight="1" thickBot="1" x14ac:dyDescent="0.25">
      <c r="B3" s="206" t="s">
        <v>71</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2:38" ht="18" customHeight="1" thickBot="1" x14ac:dyDescent="0.25">
      <c r="B4" s="253"/>
      <c r="C4" s="252"/>
      <c r="D4" s="252"/>
      <c r="E4" s="254"/>
      <c r="F4" s="379" t="s">
        <v>137</v>
      </c>
      <c r="G4" s="255"/>
      <c r="H4" s="268"/>
      <c r="I4" s="255"/>
      <c r="J4" s="255"/>
      <c r="K4" s="255"/>
      <c r="L4" s="255"/>
      <c r="M4" s="255"/>
      <c r="N4" s="256"/>
      <c r="O4" s="252"/>
      <c r="P4" s="252"/>
      <c r="Q4" s="257"/>
      <c r="R4" s="380" t="s">
        <v>137</v>
      </c>
      <c r="S4" s="257"/>
      <c r="T4" s="268"/>
      <c r="U4" s="204"/>
      <c r="V4" s="257"/>
      <c r="W4" s="257"/>
      <c r="X4" s="257"/>
      <c r="Y4" s="257"/>
      <c r="Z4" s="258"/>
      <c r="AA4" s="252"/>
      <c r="AB4" s="252"/>
      <c r="AC4" s="257"/>
      <c r="AD4" s="380" t="s">
        <v>137</v>
      </c>
      <c r="AE4" s="257"/>
      <c r="AF4" s="269"/>
      <c r="AG4" s="204"/>
      <c r="AH4" s="257"/>
      <c r="AI4" s="257"/>
      <c r="AJ4" s="257"/>
      <c r="AK4" s="257"/>
      <c r="AL4" s="258"/>
    </row>
    <row r="5" spans="2:38"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L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142</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SUM(D15*12/1649)</f>
        <v>0</v>
      </c>
      <c r="E17" s="212">
        <f>SUM(E15*12/1649)</f>
        <v>0</v>
      </c>
      <c r="F17" s="212">
        <f t="shared" ref="F17:AK17" si="4">SUM(F15*12/1649)</f>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SUM(AL15*12/1649)</f>
        <v>0</v>
      </c>
    </row>
    <row r="18" spans="2:38" ht="33.75" customHeight="1" x14ac:dyDescent="0.2">
      <c r="B18" s="232" t="s">
        <v>100</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row>
    <row r="25" spans="2:38" ht="18" customHeight="1" x14ac:dyDescent="0.2">
      <c r="B25" s="263" t="s">
        <v>91</v>
      </c>
      <c r="C25" s="262">
        <f>SUM(C19:AL19)</f>
        <v>0</v>
      </c>
    </row>
    <row r="26" spans="2:38" ht="18" customHeight="1" x14ac:dyDescent="0.2">
      <c r="B26" s="261" t="s">
        <v>92</v>
      </c>
      <c r="C26" s="262">
        <f>SUM(C18:AL19)</f>
        <v>0</v>
      </c>
    </row>
    <row r="27" spans="2:38" ht="19.5" customHeight="1" x14ac:dyDescent="0.2">
      <c r="B27" s="263" t="s">
        <v>84</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L27"/>
  <sheetViews>
    <sheetView zoomScaleNormal="100" workbookViewId="0">
      <selection activeCell="AD4" sqref="AD4"/>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8" t="s">
        <v>139</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2:38" ht="18" customHeight="1" thickBot="1" x14ac:dyDescent="0.25">
      <c r="B3" s="206" t="s">
        <v>71</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2:38" ht="18" customHeight="1" thickBot="1" x14ac:dyDescent="0.25">
      <c r="B4" s="253"/>
      <c r="C4" s="252"/>
      <c r="D4" s="252"/>
      <c r="E4" s="254"/>
      <c r="F4" s="379" t="s">
        <v>137</v>
      </c>
      <c r="G4" s="255"/>
      <c r="H4" s="268"/>
      <c r="I4" s="255"/>
      <c r="J4" s="255"/>
      <c r="K4" s="255"/>
      <c r="L4" s="255"/>
      <c r="M4" s="255"/>
      <c r="N4" s="256"/>
      <c r="O4" s="252"/>
      <c r="P4" s="252"/>
      <c r="Q4" s="257"/>
      <c r="R4" s="380" t="s">
        <v>137</v>
      </c>
      <c r="S4" s="257"/>
      <c r="T4" s="268"/>
      <c r="U4" s="204"/>
      <c r="V4" s="257"/>
      <c r="W4" s="257"/>
      <c r="X4" s="257"/>
      <c r="Y4" s="257"/>
      <c r="Z4" s="258"/>
      <c r="AA4" s="252"/>
      <c r="AB4" s="252"/>
      <c r="AC4" s="257"/>
      <c r="AD4" s="380" t="s">
        <v>137</v>
      </c>
      <c r="AE4" s="257"/>
      <c r="AF4" s="269"/>
      <c r="AG4" s="204"/>
      <c r="AH4" s="257"/>
      <c r="AI4" s="257"/>
      <c r="AJ4" s="257"/>
      <c r="AK4" s="257"/>
      <c r="AL4" s="258"/>
    </row>
    <row r="5" spans="2:38"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L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 t="shared" si="0"/>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L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142</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L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100</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row>
    <row r="25" spans="2:38" ht="18" customHeight="1" x14ac:dyDescent="0.2">
      <c r="B25" s="263" t="s">
        <v>91</v>
      </c>
      <c r="C25" s="262">
        <f>SUM(C19:AL19)</f>
        <v>0</v>
      </c>
    </row>
    <row r="26" spans="2:38" ht="18" customHeight="1" x14ac:dyDescent="0.2">
      <c r="B26" s="261" t="s">
        <v>92</v>
      </c>
      <c r="C26" s="262">
        <f>SUM(C18:AL19)</f>
        <v>0</v>
      </c>
    </row>
    <row r="27" spans="2:38" ht="19.5" customHeight="1" x14ac:dyDescent="0.2">
      <c r="B27" s="263" t="s">
        <v>84</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L27"/>
  <sheetViews>
    <sheetView zoomScaleNormal="100" workbookViewId="0">
      <selection activeCell="B13" sqref="B13"/>
    </sheetView>
  </sheetViews>
  <sheetFormatPr defaultColWidth="8.85546875" defaultRowHeight="14.25" x14ac:dyDescent="0.2"/>
  <cols>
    <col min="1" max="1" width="8.85546875" style="198"/>
    <col min="2" max="2" width="35.140625" style="198" customWidth="1"/>
    <col min="3" max="3" width="14.28515625" style="198" customWidth="1"/>
    <col min="4" max="4" width="16.140625" style="198" bestFit="1" customWidth="1"/>
    <col min="5" max="5" width="13.7109375" style="198" bestFit="1" customWidth="1"/>
    <col min="6" max="6" width="13.1406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3.140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8554687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8" t="s">
        <v>139</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2:38" ht="18" customHeight="1" thickBot="1" x14ac:dyDescent="0.25">
      <c r="B3" s="206" t="s">
        <v>71</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2:38" ht="18" customHeight="1" thickBot="1" x14ac:dyDescent="0.25">
      <c r="B4" s="253"/>
      <c r="C4" s="252"/>
      <c r="D4" s="252"/>
      <c r="E4" s="254"/>
      <c r="F4" s="379" t="s">
        <v>137</v>
      </c>
      <c r="G4" s="255"/>
      <c r="H4" s="268"/>
      <c r="I4" s="255"/>
      <c r="J4" s="255"/>
      <c r="K4" s="255"/>
      <c r="L4" s="255"/>
      <c r="M4" s="255"/>
      <c r="N4" s="256"/>
      <c r="O4" s="252"/>
      <c r="P4" s="252"/>
      <c r="Q4" s="257"/>
      <c r="R4" s="380" t="s">
        <v>137</v>
      </c>
      <c r="S4" s="257"/>
      <c r="T4" s="268"/>
      <c r="U4" s="204"/>
      <c r="V4" s="257"/>
      <c r="W4" s="257"/>
      <c r="X4" s="257"/>
      <c r="Y4" s="257"/>
      <c r="Z4" s="258"/>
      <c r="AA4" s="252"/>
      <c r="AB4" s="252"/>
      <c r="AC4" s="257"/>
      <c r="AD4" s="380" t="s">
        <v>137</v>
      </c>
      <c r="AE4" s="257"/>
      <c r="AF4" s="269"/>
      <c r="AG4" s="204"/>
      <c r="AH4" s="257"/>
      <c r="AI4" s="257"/>
      <c r="AJ4" s="257"/>
      <c r="AK4" s="257"/>
      <c r="AL4" s="258"/>
    </row>
    <row r="5" spans="2:38"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L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142</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L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2.450000000000003" customHeight="1" x14ac:dyDescent="0.2">
      <c r="B18" s="232" t="s">
        <v>100</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row>
    <row r="25" spans="2:38" ht="18" customHeight="1" x14ac:dyDescent="0.2">
      <c r="B25" s="263" t="s">
        <v>91</v>
      </c>
      <c r="C25" s="262">
        <f>SUM(C19:AL19)</f>
        <v>0</v>
      </c>
    </row>
    <row r="26" spans="2:38" ht="18" customHeight="1" x14ac:dyDescent="0.2">
      <c r="B26" s="261" t="s">
        <v>92</v>
      </c>
      <c r="C26" s="262">
        <f>SUM(C18:AL19)</f>
        <v>0</v>
      </c>
    </row>
    <row r="27" spans="2:38" ht="19.5" customHeight="1" x14ac:dyDescent="0.2">
      <c r="B27" s="263" t="s">
        <v>84</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L27"/>
  <sheetViews>
    <sheetView zoomScaleNormal="100" workbookViewId="0">
      <selection activeCell="F26" sqref="F26"/>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3"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28515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8" t="s">
        <v>138</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2:38" ht="18" customHeight="1" thickBot="1" x14ac:dyDescent="0.25">
      <c r="B3" s="206" t="s">
        <v>71</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2:38" ht="18" customHeight="1" thickBot="1" x14ac:dyDescent="0.25">
      <c r="B4" s="253"/>
      <c r="C4" s="252"/>
      <c r="D4" s="252"/>
      <c r="E4" s="254"/>
      <c r="F4" s="379" t="s">
        <v>137</v>
      </c>
      <c r="G4" s="255"/>
      <c r="H4" s="268"/>
      <c r="I4" s="255"/>
      <c r="J4" s="255"/>
      <c r="K4" s="255"/>
      <c r="L4" s="255"/>
      <c r="M4" s="255"/>
      <c r="N4" s="256"/>
      <c r="O4" s="252"/>
      <c r="P4" s="252"/>
      <c r="Q4" s="257"/>
      <c r="R4" s="380" t="s">
        <v>137</v>
      </c>
      <c r="S4" s="257"/>
      <c r="T4" s="268"/>
      <c r="U4" s="204"/>
      <c r="V4" s="257"/>
      <c r="W4" s="257"/>
      <c r="X4" s="257"/>
      <c r="Y4" s="257"/>
      <c r="Z4" s="258"/>
      <c r="AA4" s="252"/>
      <c r="AB4" s="252"/>
      <c r="AC4" s="257"/>
      <c r="AD4" s="380" t="s">
        <v>137</v>
      </c>
      <c r="AE4" s="257"/>
      <c r="AF4" s="269"/>
      <c r="AG4" s="204"/>
      <c r="AH4" s="257"/>
      <c r="AI4" s="257"/>
      <c r="AJ4" s="257"/>
      <c r="AK4" s="257"/>
      <c r="AL4" s="258"/>
    </row>
    <row r="5" spans="2:38"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L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142</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100</v>
      </c>
      <c r="C18" s="230"/>
      <c r="D18" s="230"/>
      <c r="E18" s="230"/>
      <c r="F18" s="230"/>
      <c r="G18" s="230"/>
      <c r="H18" s="230"/>
      <c r="I18" s="230"/>
      <c r="J18" s="230"/>
      <c r="K18" s="230"/>
      <c r="L18" s="230"/>
      <c r="M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row>
    <row r="25" spans="2:38" ht="18" customHeight="1" x14ac:dyDescent="0.2">
      <c r="B25" s="263" t="s">
        <v>91</v>
      </c>
      <c r="C25" s="262">
        <f>SUM(C19:AL19)</f>
        <v>0</v>
      </c>
      <c r="L25" s="266"/>
    </row>
    <row r="26" spans="2:38" ht="18" customHeight="1" x14ac:dyDescent="0.2">
      <c r="B26" s="261" t="s">
        <v>92</v>
      </c>
      <c r="C26" s="262">
        <f>SUM(C18:AL19)</f>
        <v>0</v>
      </c>
    </row>
    <row r="27" spans="2:38" ht="19.5" customHeight="1" x14ac:dyDescent="0.2">
      <c r="B27" s="263" t="s">
        <v>84</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2025-01-23T11:33:05Z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