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enne_projektmappe"/>
  <mc:AlternateContent xmlns:mc="http://schemas.openxmlformats.org/markup-compatibility/2006">
    <mc:Choice Requires="x15">
      <x15ac:absPath xmlns:x15ac="http://schemas.microsoft.com/office/spreadsheetml/2010/11/ac" url="C:\Users\B040817\Desktop\NP_NYREGNEARK\"/>
    </mc:Choice>
  </mc:AlternateContent>
  <xr:revisionPtr revIDLastSave="0" documentId="13_ncr:1_{8D427961-F671-44CF-98EE-A92AA5751753}" xr6:coauthVersionLast="47" xr6:coauthVersionMax="47" xr10:uidLastSave="{00000000-0000-0000-0000-000000000000}"/>
  <bookViews>
    <workbookView xWindow="-120" yWindow="-120" windowWidth="29040" windowHeight="15720" tabRatio="695" activeTab="1" xr2:uid="{00000000-000D-0000-FFFF-FFFF00000000}"/>
  </bookViews>
  <sheets>
    <sheet name="Forside" sheetId="6" r:id="rId1"/>
    <sheet name="Fosforrisikovurdering søer+kyst" sheetId="12" r:id="rId2"/>
    <sheet name="Rullelister mv." sheetId="4" state="hidden" r:id="rId3"/>
    <sheet name="Belastning sø" sheetId="10" state="hidden" r:id="rId4"/>
    <sheet name="Tilstande sø" sheetId="9" state="hidden" r:id="rId5"/>
  </sheets>
  <definedNames>
    <definedName name="_xlnm._FilterDatabase" localSheetId="3" hidden="1">'Belastning sø'!$A$2:$Z$439</definedName>
    <definedName name="_xlnm._FilterDatabase" localSheetId="2" hidden="1">'Rullelister mv.'!$A$1:$B$110</definedName>
    <definedName name="_xlnm._FilterDatabase" localSheetId="4" hidden="1">'Tilstande sø'!$A$2:$GE$987</definedName>
    <definedName name="dbg_fra">#REF!</definedName>
    <definedName name="dbg_point">#REF!</definedName>
    <definedName name="dbg_til">#REF!</definedName>
    <definedName name="Nedre_grænse">#REF!</definedName>
    <definedName name="Point">#REF!</definedName>
    <definedName name="Øvre_græns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7" i="12" l="1"/>
  <c r="AH7" i="12"/>
  <c r="AE30" i="12" s="1"/>
  <c r="E30" i="12"/>
  <c r="Q30" i="12" s="1"/>
  <c r="E28" i="12"/>
  <c r="Q28" i="12" s="1"/>
  <c r="E26" i="12"/>
  <c r="G26" i="12" s="1"/>
  <c r="K26" i="12" s="1"/>
  <c r="E24" i="12"/>
  <c r="O24" i="12" s="1"/>
  <c r="E22" i="12"/>
  <c r="Q22" i="12" s="1"/>
  <c r="E20" i="12"/>
  <c r="G20" i="12" s="1"/>
  <c r="K20" i="12" s="1"/>
  <c r="E18" i="12"/>
  <c r="M18" i="12" s="1"/>
  <c r="E16" i="12"/>
  <c r="O16" i="12" s="1"/>
  <c r="E14" i="12"/>
  <c r="G14" i="12" s="1"/>
  <c r="I14" i="12" s="1"/>
  <c r="E12" i="12"/>
  <c r="G12" i="12" s="1"/>
  <c r="K12" i="12" s="1"/>
  <c r="AE16" i="12" l="1"/>
  <c r="AE22" i="12"/>
  <c r="AE20" i="12"/>
  <c r="AE24" i="12"/>
  <c r="AE14" i="12"/>
  <c r="AE26" i="12"/>
  <c r="AE12" i="12"/>
  <c r="AE28" i="12"/>
  <c r="AE18" i="12"/>
  <c r="AG30" i="12"/>
  <c r="Q16" i="12"/>
  <c r="Q18" i="12"/>
  <c r="Q20" i="12"/>
  <c r="Q14" i="12"/>
  <c r="Q24" i="12"/>
  <c r="Q26" i="12"/>
  <c r="Q12" i="12"/>
  <c r="O12" i="12"/>
  <c r="I12" i="12"/>
  <c r="Y12" i="12" s="1"/>
  <c r="Y14" i="12" s="1"/>
  <c r="I20" i="12"/>
  <c r="I26" i="12"/>
  <c r="K14" i="12"/>
  <c r="AG12" i="12"/>
  <c r="AG14" i="12"/>
  <c r="AG16" i="12"/>
  <c r="AG18" i="12"/>
  <c r="AG20" i="12"/>
  <c r="AG22" i="12"/>
  <c r="AG26" i="12"/>
  <c r="AG24" i="12"/>
  <c r="AG28" i="12"/>
  <c r="M16" i="12"/>
  <c r="O20" i="12"/>
  <c r="G16" i="12"/>
  <c r="M24" i="12"/>
  <c r="O18" i="12"/>
  <c r="G30" i="12"/>
  <c r="G24" i="12"/>
  <c r="O28" i="12"/>
  <c r="G28" i="12"/>
  <c r="O30" i="12"/>
  <c r="O22" i="12"/>
  <c r="G18" i="12"/>
  <c r="O26" i="12"/>
  <c r="G22" i="12"/>
  <c r="M20" i="12"/>
  <c r="M22" i="12"/>
  <c r="M26" i="12"/>
  <c r="M30" i="12"/>
  <c r="M28" i="12"/>
  <c r="O14" i="12"/>
  <c r="M14" i="12"/>
  <c r="M12" i="12"/>
  <c r="K28" i="12" l="1"/>
  <c r="I28" i="12"/>
  <c r="K16" i="12"/>
  <c r="I16" i="12"/>
  <c r="Y16" i="12" s="1"/>
  <c r="I24" i="12"/>
  <c r="K24" i="12"/>
  <c r="K30" i="12"/>
  <c r="I30" i="12"/>
  <c r="I22" i="12"/>
  <c r="K22" i="12"/>
  <c r="I18" i="12"/>
  <c r="K18" i="12"/>
  <c r="S12" i="12"/>
  <c r="W12" i="12"/>
  <c r="W14" i="12" s="1"/>
  <c r="W16" i="12" s="1"/>
  <c r="I36" i="12"/>
  <c r="W18" i="12" l="1"/>
  <c r="W20" i="12" s="1"/>
  <c r="W22" i="12" s="1"/>
  <c r="W24" i="12" s="1"/>
  <c r="W26" i="12" s="1"/>
  <c r="W28" i="12" s="1"/>
  <c r="W30" i="12" s="1"/>
  <c r="Y18" i="12"/>
  <c r="Y20" i="12" s="1"/>
  <c r="Y22" i="12" s="1"/>
  <c r="Y24" i="12" s="1"/>
  <c r="Y26" i="12" s="1"/>
  <c r="Y28" i="12" s="1"/>
  <c r="Y30" i="12" s="1"/>
  <c r="E36" i="12" s="1"/>
  <c r="U16" i="12"/>
  <c r="U12" i="12"/>
  <c r="G36" i="12" l="1"/>
  <c r="K36" i="12" s="1"/>
  <c r="U14" i="12"/>
  <c r="S18" i="12"/>
  <c r="S16" i="12"/>
  <c r="S28" i="12"/>
  <c r="S30" i="12"/>
  <c r="S26" i="12"/>
  <c r="S14" i="12"/>
  <c r="S24" i="12"/>
  <c r="S20" i="12"/>
  <c r="S22" i="12"/>
  <c r="U18" i="12" l="1"/>
  <c r="U20" i="12"/>
  <c r="U22" i="12"/>
  <c r="U24" i="12"/>
  <c r="U26" i="12"/>
  <c r="U30" i="12"/>
  <c r="U28" i="12"/>
</calcChain>
</file>

<file path=xl/sharedStrings.xml><?xml version="1.0" encoding="utf-8"?>
<sst xmlns="http://schemas.openxmlformats.org/spreadsheetml/2006/main" count="21052" uniqueCount="1367">
  <si>
    <t>Navn</t>
  </si>
  <si>
    <t>Blegsø</t>
  </si>
  <si>
    <t>Dybvad Sø</t>
  </si>
  <si>
    <t>Sokland</t>
  </si>
  <si>
    <t>Tofte Sø</t>
  </si>
  <si>
    <t>Vandet Sø</t>
  </si>
  <si>
    <t>Barnsø</t>
  </si>
  <si>
    <t>Bønstrup Sø</t>
  </si>
  <si>
    <t>Fidde Sø</t>
  </si>
  <si>
    <t>Filsø - Mellemsø</t>
  </si>
  <si>
    <t>Filsø - Søndersø</t>
  </si>
  <si>
    <t>Fåresø</t>
  </si>
  <si>
    <t>Grovsø</t>
  </si>
  <si>
    <t>Grærup Langsø</t>
  </si>
  <si>
    <t>Jels Midtsø</t>
  </si>
  <si>
    <t>Jels Nedersø</t>
  </si>
  <si>
    <t>Jels Oversø</t>
  </si>
  <si>
    <t>Karlsgårde Sø</t>
  </si>
  <si>
    <t>Kvie Sø</t>
  </si>
  <si>
    <t>Lakolk Sø</t>
  </si>
  <si>
    <t>Marbæk Sø - Vest</t>
  </si>
  <si>
    <t>Munkesø</t>
  </si>
  <si>
    <t>Søgård Sø</t>
  </si>
  <si>
    <t>Ødis Sø</t>
  </si>
  <si>
    <t>Ål Præstesø</t>
  </si>
  <si>
    <t>Agsø</t>
  </si>
  <si>
    <t>Bankel Sø</t>
  </si>
  <si>
    <t>Dons Nørresø</t>
  </si>
  <si>
    <t>Dons Søndersø</t>
  </si>
  <si>
    <t>Ejsbøl Sø</t>
  </si>
  <si>
    <t>Engelsholm Sø</t>
  </si>
  <si>
    <t>Farresdam</t>
  </si>
  <si>
    <t>Fuglsø</t>
  </si>
  <si>
    <t>Fårup Sø</t>
  </si>
  <si>
    <t>Grarup Sø</t>
  </si>
  <si>
    <t>Gråsten Slotssø</t>
  </si>
  <si>
    <t>Haderslev Dam</t>
  </si>
  <si>
    <t>Hejlskov Sø</t>
  </si>
  <si>
    <t>Hindemaj</t>
  </si>
  <si>
    <t>Ketting Nor</t>
  </si>
  <si>
    <t>Kær Vig</t>
  </si>
  <si>
    <t>Lillehav</t>
  </si>
  <si>
    <t>Mjang Dam</t>
  </si>
  <si>
    <t>Mjels Sø</t>
  </si>
  <si>
    <t>Nordborg Sø</t>
  </si>
  <si>
    <t>Oldenor</t>
  </si>
  <si>
    <t>Pamhule Sø</t>
  </si>
  <si>
    <t>Rands Fjord</t>
  </si>
  <si>
    <t>Sandbjerg Mølledam</t>
  </si>
  <si>
    <t>Skær Sø</t>
  </si>
  <si>
    <t>Slivsø</t>
  </si>
  <si>
    <t>Solkær Enge</t>
  </si>
  <si>
    <t>Stallerup Sø</t>
  </si>
  <si>
    <t>Stevning Dam</t>
  </si>
  <si>
    <t>Søndermose</t>
  </si>
  <si>
    <t>Varnæs Skovsø</t>
  </si>
  <si>
    <t>Vedbøl Sø</t>
  </si>
  <si>
    <t>Vælddam</t>
  </si>
  <si>
    <t>Bøjden Nor, sydlige del</t>
  </si>
  <si>
    <t>Flægen v. Eskør Inddæmning</t>
  </si>
  <si>
    <t>Føns Vang</t>
  </si>
  <si>
    <t>Nordby Sø</t>
  </si>
  <si>
    <t>Strandsø på Svinø</t>
  </si>
  <si>
    <t>Søholm Sø</t>
  </si>
  <si>
    <t>Sønderby Sø</t>
  </si>
  <si>
    <t>Vestersjø, Lyø</t>
  </si>
  <si>
    <t>Vitsø Nor</t>
  </si>
  <si>
    <t>Wedellsborg Hoved</t>
  </si>
  <si>
    <t>Arreskov Sø</t>
  </si>
  <si>
    <t>Brændegård Sø</t>
  </si>
  <si>
    <t>Dallund Sø</t>
  </si>
  <si>
    <t>Fjellerup Sø</t>
  </si>
  <si>
    <t>Langesø</t>
  </si>
  <si>
    <t>Nr. Søby Sø</t>
  </si>
  <si>
    <t>Nørresø</t>
  </si>
  <si>
    <t>Ringe Sø</t>
  </si>
  <si>
    <t>Sortesø</t>
  </si>
  <si>
    <t>Store Øresø</t>
  </si>
  <si>
    <t>Søbo Sø</t>
  </si>
  <si>
    <t>Botofte Skovmose</t>
  </si>
  <si>
    <t>Gammelmølle Sø</t>
  </si>
  <si>
    <t>Hjulby Sø</t>
  </si>
  <si>
    <t>Keldsnor</t>
  </si>
  <si>
    <t>Kobbermose</t>
  </si>
  <si>
    <t>Vomme Sø</t>
  </si>
  <si>
    <t>Østerø Sø</t>
  </si>
  <si>
    <t>Gudme Sø</t>
  </si>
  <si>
    <t>Hovedsø, Avernakø</t>
  </si>
  <si>
    <t>Hvidkilde Sø</t>
  </si>
  <si>
    <t>Klisenor</t>
  </si>
  <si>
    <t>Nakkebølle Inddæmning</t>
  </si>
  <si>
    <t>Nørreballe Nor</t>
  </si>
  <si>
    <t>Ollerup Sø</t>
  </si>
  <si>
    <t>Skanodde Sø, Avernakø</t>
  </si>
  <si>
    <t>Sundet, Fåborg</t>
  </si>
  <si>
    <t>Sørup Sø</t>
  </si>
  <si>
    <t>Tranekær Borgsø</t>
  </si>
  <si>
    <t>Arup Vejle</t>
  </si>
  <si>
    <t>Bjørnkær</t>
  </si>
  <si>
    <t>Borbjerg Møllesø</t>
  </si>
  <si>
    <t>Bredmose Fjends</t>
  </si>
  <si>
    <t>Brokholm Sø</t>
  </si>
  <si>
    <t>Bølling Sø</t>
  </si>
  <si>
    <t>Doverkil</t>
  </si>
  <si>
    <t>Ferring Sø</t>
  </si>
  <si>
    <t>Flade Sø</t>
  </si>
  <si>
    <t>Flyndersø nordlige del</t>
  </si>
  <si>
    <t>Flyndersø sydlige del</t>
  </si>
  <si>
    <t>Fussing Sø</t>
  </si>
  <si>
    <t>Førby Sø</t>
  </si>
  <si>
    <t>Glenstrup Sø</t>
  </si>
  <si>
    <t>Glombak</t>
  </si>
  <si>
    <t>Grynderup Sø</t>
  </si>
  <si>
    <t>Hauge Sø</t>
  </si>
  <si>
    <t>Helle Sø</t>
  </si>
  <si>
    <t>Hjerk Nor</t>
  </si>
  <si>
    <t>Holmgård Sø</t>
  </si>
  <si>
    <t>Horn Sø</t>
  </si>
  <si>
    <t>Hygum Nor</t>
  </si>
  <si>
    <t>Hærup Sø</t>
  </si>
  <si>
    <t>Jølby Nor</t>
  </si>
  <si>
    <t>Kallerup Kær</t>
  </si>
  <si>
    <t>Kilen</t>
  </si>
  <si>
    <t>Klejtrup Sø</t>
  </si>
  <si>
    <t>Klokkerholm Møllesø</t>
  </si>
  <si>
    <t>Kås Sø</t>
  </si>
  <si>
    <t>Legind Sø</t>
  </si>
  <si>
    <t>Lemvig Sø</t>
  </si>
  <si>
    <t>Louns Sø</t>
  </si>
  <si>
    <t>Lund Fjord</t>
  </si>
  <si>
    <t>Lønnerup Fjord</t>
  </si>
  <si>
    <t>Mellemvese</t>
  </si>
  <si>
    <t>Mollerup Sø</t>
  </si>
  <si>
    <t>Movsø</t>
  </si>
  <si>
    <t>Navn Sø</t>
  </si>
  <si>
    <t>Nipgård Sø</t>
  </si>
  <si>
    <t>Noret</t>
  </si>
  <si>
    <t>Nørhå Sø</t>
  </si>
  <si>
    <t>Nørremose Sø</t>
  </si>
  <si>
    <t>Nørrevese</t>
  </si>
  <si>
    <t>Ove Sø</t>
  </si>
  <si>
    <t>Rettrupkær Sø</t>
  </si>
  <si>
    <t>Rodenbjerg Sø</t>
  </si>
  <si>
    <t>Rødsø</t>
  </si>
  <si>
    <t>Selbjerg Vejle</t>
  </si>
  <si>
    <t>Sjørup Sø</t>
  </si>
  <si>
    <t>Skalle Sø</t>
  </si>
  <si>
    <t>Smalby Sø, vest</t>
  </si>
  <si>
    <t>Smalby Sø, øst</t>
  </si>
  <si>
    <t>Smedshave vese</t>
  </si>
  <si>
    <t>Spøttrup Sø</t>
  </si>
  <si>
    <t>Stubbergård Sø</t>
  </si>
  <si>
    <t>Suldrup Sø</t>
  </si>
  <si>
    <t>Sundby Sø</t>
  </si>
  <si>
    <t>Sø vest for Arup Vejle</t>
  </si>
  <si>
    <t>Sønder Lem Vig</t>
  </si>
  <si>
    <t>Søndervese</t>
  </si>
  <si>
    <t>Teglsø</t>
  </si>
  <si>
    <t>Tjele Langsø</t>
  </si>
  <si>
    <t>Tværmose</t>
  </si>
  <si>
    <t>Ulvedybet</t>
  </si>
  <si>
    <t>Vansø</t>
  </si>
  <si>
    <t>Villerslev Mose</t>
  </si>
  <si>
    <t>Vilsted Sø</t>
  </si>
  <si>
    <t>Vullum Sø</t>
  </si>
  <si>
    <t>Ørslevkloster Sø</t>
  </si>
  <si>
    <t>Ørum Sø</t>
  </si>
  <si>
    <t>Østerild Fjord</t>
  </si>
  <si>
    <t>Hobro Vesterfjord</t>
  </si>
  <si>
    <t>Kielstrup Sø</t>
  </si>
  <si>
    <t>Kjellerup sø</t>
  </si>
  <si>
    <t>Byn</t>
  </si>
  <si>
    <t>Gødstrup Sø</t>
  </si>
  <si>
    <t>Holstebro Vandkraftsø</t>
  </si>
  <si>
    <t>Husby Sø</t>
  </si>
  <si>
    <t>Indfjorden</t>
  </si>
  <si>
    <t>Nørre Sø</t>
  </si>
  <si>
    <t>Sunds Sø</t>
  </si>
  <si>
    <t>Søndersund</t>
  </si>
  <si>
    <t>Tang Sø</t>
  </si>
  <si>
    <t>Alling Sø</t>
  </si>
  <si>
    <t>Allinggård Sø</t>
  </si>
  <si>
    <t>Almind Sø</t>
  </si>
  <si>
    <t>Avnsø</t>
  </si>
  <si>
    <t>Birksø/Ry Lillesø</t>
  </si>
  <si>
    <t>Borre Sø</t>
  </si>
  <si>
    <t>Brassø</t>
  </si>
  <si>
    <t>Bredvad Sø</t>
  </si>
  <si>
    <t>Bryrup Langsø</t>
  </si>
  <si>
    <t>Ellesø</t>
  </si>
  <si>
    <t>Engetved Sø</t>
  </si>
  <si>
    <t>Frøsø</t>
  </si>
  <si>
    <t>Grane Langsø</t>
  </si>
  <si>
    <t>Gudensø</t>
  </si>
  <si>
    <t>Hald Sø</t>
  </si>
  <si>
    <t>Halle Sø</t>
  </si>
  <si>
    <t>Hals Sø</t>
  </si>
  <si>
    <t>Hinge Sø</t>
  </si>
  <si>
    <t>Hummel Sø</t>
  </si>
  <si>
    <t>Hund Sø</t>
  </si>
  <si>
    <t>Jenskær</t>
  </si>
  <si>
    <t>Julsø</t>
  </si>
  <si>
    <t>Kalgård Sø</t>
  </si>
  <si>
    <t>Karlsø</t>
  </si>
  <si>
    <t>Knud Sø</t>
  </si>
  <si>
    <t>Kolsø</t>
  </si>
  <si>
    <t>Kongsø</t>
  </si>
  <si>
    <t>Kul Sø</t>
  </si>
  <si>
    <t>Kvind Sø</t>
  </si>
  <si>
    <t>Køge Sø</t>
  </si>
  <si>
    <t>Langå Sø</t>
  </si>
  <si>
    <t>Loldrup Sø</t>
  </si>
  <si>
    <t>Lyngsø</t>
  </si>
  <si>
    <t>Mossø</t>
  </si>
  <si>
    <t>Mørke Mose, nord</t>
  </si>
  <si>
    <t>Mørke Mose, syd</t>
  </si>
  <si>
    <t>Mørksø N f. Salten Lang</t>
  </si>
  <si>
    <t>Naldal Sø</t>
  </si>
  <si>
    <t>Ormstrup Sø</t>
  </si>
  <si>
    <t>Porskjær v. Nim</t>
  </si>
  <si>
    <t>Ravn Sø</t>
  </si>
  <si>
    <t>Ring Sø</t>
  </si>
  <si>
    <t>Rævsø</t>
  </si>
  <si>
    <t>Rødding Sø</t>
  </si>
  <si>
    <t>Salten Langsø</t>
  </si>
  <si>
    <t>Silkeborg Langsø midt</t>
  </si>
  <si>
    <t>Silkeborg Langsø øst</t>
  </si>
  <si>
    <t>Skanderborg Lillesø</t>
  </si>
  <si>
    <t>Skanderborg Sø</t>
  </si>
  <si>
    <t>Slåen Sø</t>
  </si>
  <si>
    <t>Smørmose</t>
  </si>
  <si>
    <t>Stigsholm Sø</t>
  </si>
  <si>
    <t>Søbygård Sø</t>
  </si>
  <si>
    <t>Tange Sø</t>
  </si>
  <si>
    <t>Thorsø</t>
  </si>
  <si>
    <t>Torup Sø</t>
  </si>
  <si>
    <t>Tranevig</t>
  </si>
  <si>
    <t>Tåning Sø</t>
  </si>
  <si>
    <t>Vedsø, Nonbo</t>
  </si>
  <si>
    <t>Vedsø, Rindsholm</t>
  </si>
  <si>
    <t>Vejlbo Mose</t>
  </si>
  <si>
    <t>Vejlsø</t>
  </si>
  <si>
    <t>Velling Igelsø</t>
  </si>
  <si>
    <t>Veng Sø</t>
  </si>
  <si>
    <t>Vessø</t>
  </si>
  <si>
    <t>Vestbirk Sø</t>
  </si>
  <si>
    <t>Viborg Nørresø</t>
  </si>
  <si>
    <t>Viborg Søndersø</t>
  </si>
  <si>
    <t>Vintmølle Sø</t>
  </si>
  <si>
    <t>Vrold Sø</t>
  </si>
  <si>
    <t>Væng Sø</t>
  </si>
  <si>
    <t>Ørn Sø</t>
  </si>
  <si>
    <t>Bogens Sø</t>
  </si>
  <si>
    <t>Dråby Sø</t>
  </si>
  <si>
    <t>Dystrup Sø</t>
  </si>
  <si>
    <t>Gjesing Mose</t>
  </si>
  <si>
    <t>Løvenholm Langsø</t>
  </si>
  <si>
    <t>Ramten Sø</t>
  </si>
  <si>
    <t>Rugård Nørresø</t>
  </si>
  <si>
    <t>Rugård Søndersø</t>
  </si>
  <si>
    <t>Rugård Østersø</t>
  </si>
  <si>
    <t>Stubbe Sø</t>
  </si>
  <si>
    <t>Tronholm Sø</t>
  </si>
  <si>
    <t>Ulstrup Langsø</t>
  </si>
  <si>
    <t>Vallum Sø</t>
  </si>
  <si>
    <t>Øje Sø</t>
  </si>
  <si>
    <t>Brabrand Sø</t>
  </si>
  <si>
    <t>Egå Engsø</t>
  </si>
  <si>
    <t>Lading Sø</t>
  </si>
  <si>
    <t>Stilling-Solbjerg Sø</t>
  </si>
  <si>
    <t>Stormose v. Mundelstrup</t>
  </si>
  <si>
    <t>Tillerup Sø</t>
  </si>
  <si>
    <t>Tåstrup Sø</t>
  </si>
  <si>
    <t>Årslev Engsø</t>
  </si>
  <si>
    <t>Ejstrup Sø</t>
  </si>
  <si>
    <t>Ensø</t>
  </si>
  <si>
    <t>Hampen Sø</t>
  </si>
  <si>
    <t>Hastrup Sø</t>
  </si>
  <si>
    <t>Kul Sø, Troldhede</t>
  </si>
  <si>
    <t>Kulsø, Nr. Snede</t>
  </si>
  <si>
    <t>Mellem dyb - Vest Stadil Fjord</t>
  </si>
  <si>
    <t>Mes Sø</t>
  </si>
  <si>
    <t>Neder Sø</t>
  </si>
  <si>
    <t>Nordredyb - Vest Stadil Fjord</t>
  </si>
  <si>
    <t>Nymindestrømmen 1</t>
  </si>
  <si>
    <t>Nymindestrømmen 2</t>
  </si>
  <si>
    <t>Nymindestrømmen 3</t>
  </si>
  <si>
    <t>Nymindestrømmen 5</t>
  </si>
  <si>
    <t>Rørbæk Lillesø</t>
  </si>
  <si>
    <t>Rørbæk Sø</t>
  </si>
  <si>
    <t>Stadil Fjord</t>
  </si>
  <si>
    <t>Svanholm Sø</t>
  </si>
  <si>
    <t>Søby Sø</t>
  </si>
  <si>
    <t>Søndredyb - Vest Stadil Fjord</t>
  </si>
  <si>
    <t>Værn Sande</t>
  </si>
  <si>
    <t>Bygholm Sø</t>
  </si>
  <si>
    <t>Dallerup Sø</t>
  </si>
  <si>
    <t>Nørrestrand</t>
  </si>
  <si>
    <t>Tebstrup Sø</t>
  </si>
  <si>
    <t>Torp Sø</t>
  </si>
  <si>
    <t>Avnsø v. Svebølle</t>
  </si>
  <si>
    <t>Bliden</t>
  </si>
  <si>
    <t>Brændeløkke Dam</t>
  </si>
  <si>
    <t>Dybesø</t>
  </si>
  <si>
    <t>Dyssemose</t>
  </si>
  <si>
    <t>Etdam</t>
  </si>
  <si>
    <t>Flyndersø</t>
  </si>
  <si>
    <t>Grevens Sø</t>
  </si>
  <si>
    <t>Gudmindrup Mose</t>
  </si>
  <si>
    <t>Højby Sø</t>
  </si>
  <si>
    <t>Madesø</t>
  </si>
  <si>
    <t>Rajemose</t>
  </si>
  <si>
    <t>Saltbæk Vig</t>
  </si>
  <si>
    <t>Skarresø</t>
  </si>
  <si>
    <t>Sø i Rævemose</t>
  </si>
  <si>
    <t>Sø ved Lille Åmose</t>
  </si>
  <si>
    <t>Sømose</t>
  </si>
  <si>
    <t>Tidam</t>
  </si>
  <si>
    <t>Tissø</t>
  </si>
  <si>
    <t>Arresø</t>
  </si>
  <si>
    <t>Avnsø v. Kirke Hvalsø</t>
  </si>
  <si>
    <t>Buesø</t>
  </si>
  <si>
    <t>Buresø</t>
  </si>
  <si>
    <t>Ellinge Sø</t>
  </si>
  <si>
    <t>Eskilsø Rørmose</t>
  </si>
  <si>
    <t>Frederiksborg Slotssø</t>
  </si>
  <si>
    <t>Fuglesø, Bognæs</t>
  </si>
  <si>
    <t>Fuglesø, Stenløse</t>
  </si>
  <si>
    <t>Gundsømagle Sø</t>
  </si>
  <si>
    <t>Holløse Bredning</t>
  </si>
  <si>
    <t>Hovvig</t>
  </si>
  <si>
    <t>Kornerup Sø</t>
  </si>
  <si>
    <t>Lille Kattinge Sø</t>
  </si>
  <si>
    <t>Løjesø</t>
  </si>
  <si>
    <t>Maglesø v. Brorfelde</t>
  </si>
  <si>
    <t>Porsemose</t>
  </si>
  <si>
    <t>Ramsø</t>
  </si>
  <si>
    <t>Selsø Sø</t>
  </si>
  <si>
    <t>Skallemose</t>
  </si>
  <si>
    <t>Store Gribsø</t>
  </si>
  <si>
    <t>Store Kattinge Sø</t>
  </si>
  <si>
    <t>Stormosen</t>
  </si>
  <si>
    <t>Strødam Engsø</t>
  </si>
  <si>
    <t>Strølille Gravsø</t>
  </si>
  <si>
    <t>Svogerslev Sø</t>
  </si>
  <si>
    <t>Søndersø</t>
  </si>
  <si>
    <t>Teglgård Sø</t>
  </si>
  <si>
    <t>Torbenfeld Sø</t>
  </si>
  <si>
    <t>Veksømose Sø</t>
  </si>
  <si>
    <t>Bagsværd Sø</t>
  </si>
  <si>
    <t>Bastrup Sø</t>
  </si>
  <si>
    <t>Birkerød Sø</t>
  </si>
  <si>
    <t>Bondedam</t>
  </si>
  <si>
    <t>Bøgeholm Sø</t>
  </si>
  <si>
    <t>Bøllemose</t>
  </si>
  <si>
    <t>Damhus Sø</t>
  </si>
  <si>
    <t>Donse Storedam</t>
  </si>
  <si>
    <t>Emdrup Sø</t>
  </si>
  <si>
    <t>Esrum Sø</t>
  </si>
  <si>
    <t>Farum Sø</t>
  </si>
  <si>
    <t>Furesø</t>
  </si>
  <si>
    <t>Gentofte Sø</t>
  </si>
  <si>
    <t>Gurre Sø</t>
  </si>
  <si>
    <t>Hornbæk Sø</t>
  </si>
  <si>
    <t>Hørsholm Slotssø</t>
  </si>
  <si>
    <t>Klaresø</t>
  </si>
  <si>
    <t>Kobberdam</t>
  </si>
  <si>
    <t>Lillesø</t>
  </si>
  <si>
    <t>Lyngby Sø</t>
  </si>
  <si>
    <t>Løgsø</t>
  </si>
  <si>
    <t>Sankt Jørgens Sø Nord</t>
  </si>
  <si>
    <t>Sankt Jørgens Sø Syd</t>
  </si>
  <si>
    <t>Sjælsø</t>
  </si>
  <si>
    <t>Skåningedam</t>
  </si>
  <si>
    <t>Sortedams Sø Nord</t>
  </si>
  <si>
    <t>Store Stubbesø</t>
  </si>
  <si>
    <t>Søllerød Sø</t>
  </si>
  <si>
    <t>Utterslev Mose</t>
  </si>
  <si>
    <t>Vejlesø</t>
  </si>
  <si>
    <t>Birkedam</t>
  </si>
  <si>
    <t>Borup Sø</t>
  </si>
  <si>
    <t>Dalby Sø</t>
  </si>
  <si>
    <t>Ejlemade Sø</t>
  </si>
  <si>
    <t>Flintesø</t>
  </si>
  <si>
    <t>Gjorslev Møllesø</t>
  </si>
  <si>
    <t>Grønjordssø</t>
  </si>
  <si>
    <t>Hejresø</t>
  </si>
  <si>
    <t>Holmesø</t>
  </si>
  <si>
    <t>Jægersø</t>
  </si>
  <si>
    <t>Karlstrup Sø</t>
  </si>
  <si>
    <t>Kimmerslev Sø</t>
  </si>
  <si>
    <t>Lille Vejlesø</t>
  </si>
  <si>
    <t>Maglebæk Sø</t>
  </si>
  <si>
    <t>Nymølle Sø S</t>
  </si>
  <si>
    <t>Ringebæk Sø</t>
  </si>
  <si>
    <t>Stubbesø</t>
  </si>
  <si>
    <t>Ulse Sø</t>
  </si>
  <si>
    <t>Bavelse Sø</t>
  </si>
  <si>
    <t>Blødemade Sø</t>
  </si>
  <si>
    <t>Bonderup Mose</t>
  </si>
  <si>
    <t>Bromme Lillesø</t>
  </si>
  <si>
    <t>Bromme Maglesø</t>
  </si>
  <si>
    <t>Engsø v. Jystrup</t>
  </si>
  <si>
    <t>Fladet</t>
  </si>
  <si>
    <t>Flasken</t>
  </si>
  <si>
    <t>Gisselfeld Sø</t>
  </si>
  <si>
    <t>Glumsø Sø</t>
  </si>
  <si>
    <t>Gyrstinge Sø</t>
  </si>
  <si>
    <t>Gødstrup Engsø</t>
  </si>
  <si>
    <t>Gørlev Sø</t>
  </si>
  <si>
    <t>Haraldsted Lillesø</t>
  </si>
  <si>
    <t>Hejrede Sø</t>
  </si>
  <si>
    <t>Hvidsø</t>
  </si>
  <si>
    <t>Jystrup Sø</t>
  </si>
  <si>
    <t>Kongskilde Møllesø</t>
  </si>
  <si>
    <t>Korsgård Sø</t>
  </si>
  <si>
    <t>Lejsø</t>
  </si>
  <si>
    <t>Magleby Lung</t>
  </si>
  <si>
    <t>Maribo Søndersø</t>
  </si>
  <si>
    <t>Mortenstrup Sø</t>
  </si>
  <si>
    <t>Møllesø, Falster</t>
  </si>
  <si>
    <t>Nakskov Indrefjord</t>
  </si>
  <si>
    <t>Nielstrup Sø v. Bregentved</t>
  </si>
  <si>
    <t>Nysø v. Slagelse</t>
  </si>
  <si>
    <t>Nørremose</t>
  </si>
  <si>
    <t>Omø Sø</t>
  </si>
  <si>
    <t>Pedersborg Sø</t>
  </si>
  <si>
    <t>Rosengård sø</t>
  </si>
  <si>
    <t>Røgbølle Sø</t>
  </si>
  <si>
    <t>Sivdam</t>
  </si>
  <si>
    <t>Skage Sø</t>
  </si>
  <si>
    <t>Skudeløbet</t>
  </si>
  <si>
    <t>Sorø Sø</t>
  </si>
  <si>
    <t>Strandby Sø</t>
  </si>
  <si>
    <t>Svenstrup Lergrav</t>
  </si>
  <si>
    <t>Tårnholm Sø</t>
  </si>
  <si>
    <t>Søgård Sø v. Herlufmagle</t>
  </si>
  <si>
    <t>Sørup Sø v. Vetterslev</t>
  </si>
  <si>
    <t>Søtorup Sø</t>
  </si>
  <si>
    <t>Tuel Sø</t>
  </si>
  <si>
    <t>Tystrup Sø</t>
  </si>
  <si>
    <t>Ulvsmose</t>
  </si>
  <si>
    <t>Valsølille Sø</t>
  </si>
  <si>
    <t>Vedsø vest for Sorø</t>
  </si>
  <si>
    <t>Vesterborg Sø</t>
  </si>
  <si>
    <t>Virket Sø</t>
  </si>
  <si>
    <t>Aborresø</t>
  </si>
  <si>
    <t>Busemarke Mose</t>
  </si>
  <si>
    <t>Even</t>
  </si>
  <si>
    <t>Hunosø</t>
  </si>
  <si>
    <t>Liselund Søer 5 (Skriversøen)</t>
  </si>
  <si>
    <t>Snesere Sø</t>
  </si>
  <si>
    <t>Stengård Sø</t>
  </si>
  <si>
    <t>Store Geddesø</t>
  </si>
  <si>
    <t>Sø N. for Stege</t>
  </si>
  <si>
    <t>Bastemose</t>
  </si>
  <si>
    <t>Dammemose</t>
  </si>
  <si>
    <t>Hammersø</t>
  </si>
  <si>
    <t>Hundsemyre</t>
  </si>
  <si>
    <t>Kaolingraven</t>
  </si>
  <si>
    <t>Ølene</t>
  </si>
  <si>
    <t>Åremyre</t>
  </si>
  <si>
    <t>Hostrup Sø</t>
  </si>
  <si>
    <t>Kruså Møllesø</t>
  </si>
  <si>
    <t>Lille Søgård Sø</t>
  </si>
  <si>
    <t>Råstofsø NØ for Rødekro (G36)</t>
  </si>
  <si>
    <t>Store Søgård Sø</t>
  </si>
  <si>
    <t>Grubevande</t>
  </si>
  <si>
    <t>Silkeborg Langsø vest</t>
  </si>
  <si>
    <t>Opholdstid (år)</t>
  </si>
  <si>
    <t xml:space="preserve"> </t>
  </si>
  <si>
    <t>Typologi</t>
  </si>
  <si>
    <t>Vandområdenavn</t>
  </si>
  <si>
    <t>NP-vekselkurs (ton N pr. ton P)</t>
  </si>
  <si>
    <t>Aborg Minde Nor</t>
  </si>
  <si>
    <t>Als Fjord</t>
  </si>
  <si>
    <t>Als Sund</t>
  </si>
  <si>
    <t>Anholt</t>
  </si>
  <si>
    <t>Augustenborg Fjord</t>
  </si>
  <si>
    <t>Avnø Fjord</t>
  </si>
  <si>
    <t>Avnø Vig</t>
  </si>
  <si>
    <t>Basnæs Nor</t>
  </si>
  <si>
    <t>Bjørnholms Bugt, Riisgårde Bredning, Skive Fjord og Lovns Bredning</t>
  </si>
  <si>
    <t>Bredningen</t>
  </si>
  <si>
    <t>Det sydfynske Øhav</t>
  </si>
  <si>
    <t>Djursland Øst</t>
  </si>
  <si>
    <t>Dybsø Fjord</t>
  </si>
  <si>
    <t>Ebeltoft Vig</t>
  </si>
  <si>
    <t>Fakse Bugt</t>
  </si>
  <si>
    <t>Femerbælt</t>
  </si>
  <si>
    <t>Flensborg Fjord, indre</t>
  </si>
  <si>
    <t>Flensborg Fjord, ydre</t>
  </si>
  <si>
    <t>Fåborg Fjord</t>
  </si>
  <si>
    <t>Gamborg Fjord</t>
  </si>
  <si>
    <t>Genner Bugt</t>
  </si>
  <si>
    <t>Grønsund</t>
  </si>
  <si>
    <t>Grådyb</t>
  </si>
  <si>
    <t>Guldborgsund</t>
  </si>
  <si>
    <t>Haderslev Fjord</t>
  </si>
  <si>
    <t>Halkær Bredning</t>
  </si>
  <si>
    <t>Hejlsminde Nor</t>
  </si>
  <si>
    <t>Helnæs Bugt</t>
  </si>
  <si>
    <t>Hevring Bugt</t>
  </si>
  <si>
    <t>Hjarbæk Fjord</t>
  </si>
  <si>
    <t>Hjelm Bugt</t>
  </si>
  <si>
    <t>Holckenhavn Fjord</t>
  </si>
  <si>
    <t>Holsteinborg Nor</t>
  </si>
  <si>
    <t>Horsens Fjord, indre</t>
  </si>
  <si>
    <t>Horsens Fjord, ydre</t>
  </si>
  <si>
    <t>Isefjord, indre</t>
  </si>
  <si>
    <t>Isefjord, ydre</t>
  </si>
  <si>
    <t>Jammerland Bugt og Musholm Bugt</t>
  </si>
  <si>
    <t>Juvre Dyb</t>
  </si>
  <si>
    <t>Kalundborg Fjord</t>
  </si>
  <si>
    <t>Kalø Vig</t>
  </si>
  <si>
    <t>Karrebæk Fjord</t>
  </si>
  <si>
    <t>Kattegat, Læsø</t>
  </si>
  <si>
    <t>Kattegat, Nordsjælland</t>
  </si>
  <si>
    <t>Kattegat, Aalborg Bugt</t>
  </si>
  <si>
    <t>Kerteminde Fjord</t>
  </si>
  <si>
    <t>Kertinge Nor</t>
  </si>
  <si>
    <t>Kløven</t>
  </si>
  <si>
    <t>Knebel Vig</t>
  </si>
  <si>
    <t>Knudedyb</t>
  </si>
  <si>
    <t>Kolding Fjord, indre</t>
  </si>
  <si>
    <t>Kolding Fjord, ydre</t>
  </si>
  <si>
    <t>Korsør Nor</t>
  </si>
  <si>
    <t>Køge Bugt</t>
  </si>
  <si>
    <t>Kås Bredning og Venø Bugt</t>
  </si>
  <si>
    <t>Langelandssund</t>
  </si>
  <si>
    <t>Lillebælt, Bredningen</t>
  </si>
  <si>
    <t>Lillebælt, Snævringen</t>
  </si>
  <si>
    <t>Lillebælt, syd</t>
  </si>
  <si>
    <t>Lillestrand</t>
  </si>
  <si>
    <t>Lindelse Nor</t>
  </si>
  <si>
    <t>Lister Dyb</t>
  </si>
  <si>
    <t>Lunkebugten</t>
  </si>
  <si>
    <t>Løgstør Bredning</t>
  </si>
  <si>
    <t>Mariager Fjord, indre</t>
  </si>
  <si>
    <t>Mariager Fjord, ydre</t>
  </si>
  <si>
    <t>Nakskov Fjord</t>
  </si>
  <si>
    <t>Nibe Bredning og Langerak</t>
  </si>
  <si>
    <t>Nissum Bredning</t>
  </si>
  <si>
    <t>Nissum Fjord, Felsted Kog</t>
  </si>
  <si>
    <t>Nissum Fjord, mellem</t>
  </si>
  <si>
    <t>Nissum Fjord, ydre</t>
  </si>
  <si>
    <t>Nordlige Kattegat, Ålbæk Bugt</t>
  </si>
  <si>
    <t>Nordlige Lillebælt</t>
  </si>
  <si>
    <t>Nordlige Øresund</t>
  </si>
  <si>
    <t>Norsminde Fjord</t>
  </si>
  <si>
    <t>Nyborg Fjord</t>
  </si>
  <si>
    <t>Nybøl Nor</t>
  </si>
  <si>
    <t>Nærå Strand</t>
  </si>
  <si>
    <t>Odense Fjord, Seden Strand</t>
  </si>
  <si>
    <t>Odense Fjord, ydre</t>
  </si>
  <si>
    <t>Præstø Fjord</t>
  </si>
  <si>
    <t>Randers Fjord, indre</t>
  </si>
  <si>
    <t>Randers Fjord, ydre</t>
  </si>
  <si>
    <t>Ringkøbing Fjord</t>
  </si>
  <si>
    <t>Roskilde Fjord, indre</t>
  </si>
  <si>
    <t>Roskilde Fjord, ydre</t>
  </si>
  <si>
    <t>Rødsand og Bredningen</t>
  </si>
  <si>
    <t>Sejerø Bugt</t>
  </si>
  <si>
    <t>Skagerrak</t>
  </si>
  <si>
    <t>Skælskør Fjord og Nor</t>
  </si>
  <si>
    <t>Smålandsfarvandet, syd</t>
  </si>
  <si>
    <t>Smålandsfarvandet, åbne del</t>
  </si>
  <si>
    <t>Stavns Fjord</t>
  </si>
  <si>
    <t>Stege Bugt</t>
  </si>
  <si>
    <t>Stege Nor</t>
  </si>
  <si>
    <t>Storebælt NV</t>
  </si>
  <si>
    <t>Storebælt, SV</t>
  </si>
  <si>
    <t>Thisted Bredning</t>
  </si>
  <si>
    <t>Vejle Fjord, indre</t>
  </si>
  <si>
    <t>Vejle Fjord, ydre</t>
  </si>
  <si>
    <t>Vesterhavet, nord</t>
  </si>
  <si>
    <t>Vesterhavet, syd</t>
  </si>
  <si>
    <t>Østersøen, Bornholm</t>
  </si>
  <si>
    <t>Østersøen, Christiansø</t>
  </si>
  <si>
    <t>Åbenrå Fjord</t>
  </si>
  <si>
    <t>Århus Bugt og Begtrup Vig</t>
  </si>
  <si>
    <t>Århus Bugt syd, Samsø og Nordlige Bælthav</t>
  </si>
  <si>
    <t>Vekselkurs</t>
  </si>
  <si>
    <t>ID</t>
  </si>
  <si>
    <t>Stof</t>
  </si>
  <si>
    <t>SøAreal (ha)</t>
  </si>
  <si>
    <t>Gennemsnitsdybde (m)</t>
  </si>
  <si>
    <t>Q (m3/år)</t>
  </si>
  <si>
    <t>Statusbelastning (kg/år)</t>
  </si>
  <si>
    <t>StatusKonc_Indløb (mg/l)</t>
  </si>
  <si>
    <t>BaselineEffekt (kg/år)</t>
  </si>
  <si>
    <t>BaselineBelastning (kg/år)</t>
  </si>
  <si>
    <t>BaselineKonc_Indløb (mg/l)</t>
  </si>
  <si>
    <t>Maalbelastning (kg/år)</t>
  </si>
  <si>
    <t>Mål_SommerKonc_Sø (mg/l)</t>
  </si>
  <si>
    <t>Mål_Års_Konc_Sø (mg/l)</t>
  </si>
  <si>
    <t>IndsatsbehovBrutto (kg/år)</t>
  </si>
  <si>
    <t>Beregningsmodel</t>
  </si>
  <si>
    <t>Oplandsareal (km2)</t>
  </si>
  <si>
    <t>Note (se fanebladet Noter)</t>
  </si>
  <si>
    <t>Rensningsanlæg</t>
  </si>
  <si>
    <t>Industri</t>
  </si>
  <si>
    <t>Ferskvandsdambrug</t>
  </si>
  <si>
    <t>RegnvandsbetingetUdledning</t>
  </si>
  <si>
    <t>AabenLand (inkl. spredt bebyggelse)</t>
  </si>
  <si>
    <t>TP</t>
  </si>
  <si>
    <t>OECD</t>
  </si>
  <si>
    <t>Nørrekær</t>
  </si>
  <si>
    <t xml:space="preserve">Søvigsund Sø </t>
  </si>
  <si>
    <t>Hopsø (v. Genner Bugt)</t>
  </si>
  <si>
    <t>Vollenweider</t>
  </si>
  <si>
    <t>Gjeller Sø</t>
  </si>
  <si>
    <t>Gravlev Sø</t>
  </si>
  <si>
    <t>Halkær Sø</t>
  </si>
  <si>
    <t>Thyborøn Fjord</t>
  </si>
  <si>
    <t>Svanesø</t>
  </si>
  <si>
    <t>Viborg Søndremose</t>
  </si>
  <si>
    <t>Hestholm Sø</t>
  </si>
  <si>
    <t>Søbylejet Sø 5</t>
  </si>
  <si>
    <t>Tim Enge</t>
  </si>
  <si>
    <t>Kærn Sø</t>
  </si>
  <si>
    <t>Bjerre Engsø</t>
  </si>
  <si>
    <t>Alsønderup Engsø</t>
  </si>
  <si>
    <t>Skenkelsø</t>
  </si>
  <si>
    <t>Store Hulsø</t>
  </si>
  <si>
    <t>Borremosen, Listrup Lyng NØ</t>
  </si>
  <si>
    <t>Haraldsted Langesø</t>
  </si>
  <si>
    <t>Langedam v. Gisselfeld</t>
  </si>
  <si>
    <t>1;4</t>
  </si>
  <si>
    <t>Nørresø ved Maribo</t>
  </si>
  <si>
    <t>Skjoldenæsholm Gårdsø</t>
  </si>
  <si>
    <t>Hestofte Sø</t>
  </si>
  <si>
    <t>Maglemosen</t>
  </si>
  <si>
    <t>Ugeldige Sø (ny)</t>
  </si>
  <si>
    <t>Sø ved Udkæret</t>
  </si>
  <si>
    <t>Nørresø ved Tønder</t>
  </si>
  <si>
    <t>Birkesø</t>
  </si>
  <si>
    <t>Hundsø</t>
  </si>
  <si>
    <t>Bruunshåb Sø 2</t>
  </si>
  <si>
    <t>Mørke Mose, midt</t>
  </si>
  <si>
    <t>Kragsø ved Hampen</t>
  </si>
  <si>
    <t>Galtkjær Sø</t>
  </si>
  <si>
    <t>Skee Mose</t>
  </si>
  <si>
    <t>Rørsøen v. Nysted</t>
  </si>
  <si>
    <t>Maltrup Sø</t>
  </si>
  <si>
    <t>Aasedammene</t>
  </si>
  <si>
    <t>Borgesø</t>
  </si>
  <si>
    <t>162-014 Sø v. Skælskør</t>
  </si>
  <si>
    <t>Sø v. Kellerød Skov</t>
  </si>
  <si>
    <t>Sø v. Keldernæs</t>
  </si>
  <si>
    <t>Vinge Mølledam</t>
  </si>
  <si>
    <t>Sø Vest for Hjerl Hede</t>
  </si>
  <si>
    <t>Store Jynnevad 2</t>
  </si>
  <si>
    <t>Gamst Sø</t>
  </si>
  <si>
    <t>Tanesø</t>
  </si>
  <si>
    <t>Bundsø</t>
  </si>
  <si>
    <t>Margrethe Sø</t>
  </si>
  <si>
    <t>Hylken Mølle Sø</t>
  </si>
  <si>
    <t>Tryggelev Nor</t>
  </si>
  <si>
    <t>Lyngmosen, Falkerslev V</t>
  </si>
  <si>
    <t>Strib Sø - Øst</t>
  </si>
  <si>
    <t>Sø 2 øst for Tømmerby Fjord</t>
  </si>
  <si>
    <t>Vanddistrikt</t>
  </si>
  <si>
    <t>Hovedopl</t>
  </si>
  <si>
    <t>Kommune1</t>
  </si>
  <si>
    <t>VRD_maal_kl</t>
  </si>
  <si>
    <t>VRD_tilst_kl_saml</t>
  </si>
  <si>
    <t>Fytob_tilst_kl</t>
  </si>
  <si>
    <t>Fytob_maal_kl</t>
  </si>
  <si>
    <t>Veg_tilst_kl</t>
  </si>
  <si>
    <t>Veg_maal_kl</t>
  </si>
  <si>
    <t>AkvaFlora_tilst_kl</t>
  </si>
  <si>
    <t>AkvaFlora_maal_kl</t>
  </si>
  <si>
    <t>Plank_maal_kl</t>
  </si>
  <si>
    <t>Plank_EU_tilst_kl</t>
  </si>
  <si>
    <t>Bunddyr_tilst_kl</t>
  </si>
  <si>
    <t>Bunddyr_maal_kl</t>
  </si>
  <si>
    <t>Fisk_tilst_kl</t>
  </si>
  <si>
    <t>Fisk_maal_kl</t>
  </si>
  <si>
    <t>DCE_nr_helesoen</t>
  </si>
  <si>
    <t>DCE_obs_stednr</t>
  </si>
  <si>
    <t>Sigt_tilst_kl</t>
  </si>
  <si>
    <t>N_maal_kl</t>
  </si>
  <si>
    <t>P_maal_kl</t>
  </si>
  <si>
    <t>Ilt_maal_kl</t>
  </si>
  <si>
    <t>Sigt_maal_kl</t>
  </si>
  <si>
    <t>1.1</t>
  </si>
  <si>
    <t>Gt</t>
  </si>
  <si>
    <t>Ht</t>
  </si>
  <si>
    <t>Det Store Vand</t>
  </si>
  <si>
    <t>Rt</t>
  </si>
  <si>
    <t>Mt</t>
  </si>
  <si>
    <t>1.13</t>
  </si>
  <si>
    <t>Hykær</t>
  </si>
  <si>
    <t>Lild Strandkær</t>
  </si>
  <si>
    <t>Lille Vand</t>
  </si>
  <si>
    <t>Nors Sø</t>
  </si>
  <si>
    <t>Ralgrav Klim, øst</t>
  </si>
  <si>
    <t>Råbjerg Sø</t>
  </si>
  <si>
    <t>Råbjergmile Sø, vest</t>
  </si>
  <si>
    <t>Råbjergmile Sø, øst</t>
  </si>
  <si>
    <t>Strandsø nord for Harboslette</t>
  </si>
  <si>
    <t>Dt</t>
  </si>
  <si>
    <t>Tormål</t>
  </si>
  <si>
    <t>Vandplasken</t>
  </si>
  <si>
    <t>Ålevande Sø, Grønnestrand</t>
  </si>
  <si>
    <t>Ålevande Sø Kollerup, Østbassin</t>
  </si>
  <si>
    <t>Ålvand 1</t>
  </si>
  <si>
    <t>1.10</t>
  </si>
  <si>
    <t>Brøns Mølledam</t>
  </si>
  <si>
    <t>Esberg sø</t>
  </si>
  <si>
    <t>Grindsted Engsø</t>
  </si>
  <si>
    <t>Grærup Sø</t>
  </si>
  <si>
    <t>Gåsehullerne</t>
  </si>
  <si>
    <t>Hellesø - Vest</t>
  </si>
  <si>
    <t>Hellesø - Øst</t>
  </si>
  <si>
    <t>Holm Sø</t>
  </si>
  <si>
    <t>Klæggrav i Overenge 7A</t>
  </si>
  <si>
    <t>Klæggrav i Storenge 6B</t>
  </si>
  <si>
    <t>Nørre Tvismark Sø - Vest</t>
  </si>
  <si>
    <t>Nørre Tvismark Sø - Øst</t>
  </si>
  <si>
    <t>Rygbjerg Sø</t>
  </si>
  <si>
    <t>Selager Sø</t>
  </si>
  <si>
    <t>Sjapmose</t>
  </si>
  <si>
    <t>Sneum Digesø</t>
  </si>
  <si>
    <t>Poltekræmmerlavningen</t>
  </si>
  <si>
    <t>Sø ved Klåbygård 16A</t>
  </si>
  <si>
    <t>Vedsted Sø</t>
  </si>
  <si>
    <t>lm</t>
  </si>
  <si>
    <t>1.11</t>
  </si>
  <si>
    <t>Bisøgård Sø</t>
  </si>
  <si>
    <t>Dollerup Sø - Vest</t>
  </si>
  <si>
    <t>Fredsmade</t>
  </si>
  <si>
    <t>1.9</t>
  </si>
  <si>
    <t>Knabberup Sø</t>
  </si>
  <si>
    <t>Kolding Slotssø</t>
  </si>
  <si>
    <t>Kongens Kær</t>
  </si>
  <si>
    <t>Skærsø ved Vester Nebel</t>
  </si>
  <si>
    <t>Vestersø</t>
  </si>
  <si>
    <t>Åen (på Årø)</t>
  </si>
  <si>
    <t>1.12</t>
  </si>
  <si>
    <t>Bøjden Nor, nordlige del</t>
  </si>
  <si>
    <t>Strandsø nord på Sommerodde, Bågø</t>
  </si>
  <si>
    <t>Strandsø v. Fønsskov Odde</t>
  </si>
  <si>
    <t>Strandsø v. Wedellsborg</t>
  </si>
  <si>
    <t>1.6</t>
  </si>
  <si>
    <t>Vestermose på Bågø, sydbassin</t>
  </si>
  <si>
    <t>Vestermose på Bågø, nordbassin</t>
  </si>
  <si>
    <t>1.8</t>
  </si>
  <si>
    <t>Davinde Sø (Grusgravsø 1.1)</t>
  </si>
  <si>
    <t>Grusgravsø 7.1</t>
  </si>
  <si>
    <t>Hovlung v. Nr. Søby</t>
  </si>
  <si>
    <t>Sellebjerg Sø</t>
  </si>
  <si>
    <t>1.14</t>
  </si>
  <si>
    <t>Lille Ibjerg Sø (Grusgravsø 4.1)</t>
  </si>
  <si>
    <t>Grusgravsø 4.3</t>
  </si>
  <si>
    <t>Tarup Sø (Grusgravsø 5.2)</t>
  </si>
  <si>
    <t>1.5</t>
  </si>
  <si>
    <t>Hellenor</t>
  </si>
  <si>
    <t>1.15</t>
  </si>
  <si>
    <t>Piledyb</t>
  </si>
  <si>
    <t>Strandsø Mejlhoved nord, Drejø</t>
  </si>
  <si>
    <t>Strandsø Mejlhoved syd, Drejø</t>
  </si>
  <si>
    <t>Valdemar Slotssø</t>
  </si>
  <si>
    <t>1.2</t>
  </si>
  <si>
    <t>Agger Tange Sø</t>
  </si>
  <si>
    <t>Banegrav v. Thyborøn Fjord</t>
  </si>
  <si>
    <t>Bygholm Vejle Midtsø</t>
  </si>
  <si>
    <t>Eggesø</t>
  </si>
  <si>
    <t>Estrup Dam</t>
  </si>
  <si>
    <t>Fiilsø</t>
  </si>
  <si>
    <t>Kogleaks Sø/Gollum Sø</t>
  </si>
  <si>
    <t>Gravet sø 1 syd for Kousted</t>
  </si>
  <si>
    <t>Gravet sø 1 vest for Bjerregrav</t>
  </si>
  <si>
    <t>Gravet sø 1 øst for Vigsø</t>
  </si>
  <si>
    <t>Gravet sø 2 vest for Bjerregrav</t>
  </si>
  <si>
    <t>Gravet sø 2 øst for Vigsø</t>
  </si>
  <si>
    <t>Gravet sø 3 øst for Vigsø</t>
  </si>
  <si>
    <t>Gravet sø ved Neder Bjerregrav</t>
  </si>
  <si>
    <t>Gøttrup Sø</t>
  </si>
  <si>
    <t>Hale Sø</t>
  </si>
  <si>
    <t>Han Vejle</t>
  </si>
  <si>
    <t>Harboøre Fjord</t>
  </si>
  <si>
    <t>Holtebakke Sø</t>
  </si>
  <si>
    <t>Hornum Sø</t>
  </si>
  <si>
    <t>Hyllested Sø</t>
  </si>
  <si>
    <t>Hørby Sø</t>
  </si>
  <si>
    <t>Juelstrup Sø</t>
  </si>
  <si>
    <t>Jægerum Sø</t>
  </si>
  <si>
    <t>Klostereng Lergrav, nord</t>
  </si>
  <si>
    <t>Kokkær Vand</t>
  </si>
  <si>
    <t>Kragsø</t>
  </si>
  <si>
    <t>Ladegård Sø</t>
  </si>
  <si>
    <t>Lindholm Kridtgrav</t>
  </si>
  <si>
    <t>Læssø</t>
  </si>
  <si>
    <t>Madum Sø</t>
  </si>
  <si>
    <t>Mølholm Kridtgrav</t>
  </si>
  <si>
    <t>Mørke Sø</t>
  </si>
  <si>
    <t>Ulvekær Sø A</t>
  </si>
  <si>
    <t>Nørskov Vig</t>
  </si>
  <si>
    <t>Rosenlund Sø</t>
  </si>
  <si>
    <t>Sandsøen</t>
  </si>
  <si>
    <t>Skarre Sø, vest</t>
  </si>
  <si>
    <t>Skarre Sø, øst</t>
  </si>
  <si>
    <t>Skør Sø</t>
  </si>
  <si>
    <t>Skån Sø</t>
  </si>
  <si>
    <t>Ikke oprettet</t>
  </si>
  <si>
    <t>Snæbum Sø</t>
  </si>
  <si>
    <t>Store Økssø</t>
  </si>
  <si>
    <t>Strandsø 2 v.Sønder Lem Vig</t>
  </si>
  <si>
    <t>Strandsø på Agger Tange</t>
  </si>
  <si>
    <t>Sø v. Engelstør Odde</t>
  </si>
  <si>
    <t>Strandsø 1 v. Sønder Lem Vig</t>
  </si>
  <si>
    <t>Strandsø ved Mågeodde</t>
  </si>
  <si>
    <t>Strandsø ved Trædemark Odde</t>
  </si>
  <si>
    <t>Sø nord for Gjeller Sø</t>
  </si>
  <si>
    <t>Sø syd for Skive Fjord</t>
  </si>
  <si>
    <t>Sø Øst For Movsø</t>
  </si>
  <si>
    <t>Sø øst for Tømmerby Fjord</t>
  </si>
  <si>
    <t>Søenge Sø</t>
  </si>
  <si>
    <t>Søndermade</t>
  </si>
  <si>
    <t>Søndervig</t>
  </si>
  <si>
    <t>Tissingvig</t>
  </si>
  <si>
    <t>Tranemose</t>
  </si>
  <si>
    <t>Tømmerby Fjord</t>
  </si>
  <si>
    <t>Ultved Sø, nord</t>
  </si>
  <si>
    <t>Ulvedybet, syd</t>
  </si>
  <si>
    <t>Viv Sø</t>
  </si>
  <si>
    <t>Voerbjerg Lergrav</t>
  </si>
  <si>
    <t>Østerå Sø</t>
  </si>
  <si>
    <t>1.3</t>
  </si>
  <si>
    <t>Fyrkat Engsø</t>
  </si>
  <si>
    <t>Gandrup Sø</t>
  </si>
  <si>
    <t>Sem Sø</t>
  </si>
  <si>
    <t>Udbyover sø</t>
  </si>
  <si>
    <t>1.4</t>
  </si>
  <si>
    <t>Fuglsang Sø</t>
  </si>
  <si>
    <t>Fællesmose nordlige del</t>
  </si>
  <si>
    <t>Fællesmose sydlige del</t>
  </si>
  <si>
    <t>Hvidmose</t>
  </si>
  <si>
    <t>Knudmose Sø</t>
  </si>
  <si>
    <t>Kraftsværkssøen</t>
  </si>
  <si>
    <t>Ravnholt Sø</t>
  </si>
  <si>
    <t>Rørsø</t>
  </si>
  <si>
    <t>Sidetagssø M</t>
  </si>
  <si>
    <t>Sidetagssø øst for Ikast</t>
  </si>
  <si>
    <t>Sø v. Nissum Fjord</t>
  </si>
  <si>
    <t>Våd eng v. Nissum Fjord</t>
  </si>
  <si>
    <t>Blidsø</t>
  </si>
  <si>
    <t>Brudesø</t>
  </si>
  <si>
    <t>Geddesø</t>
  </si>
  <si>
    <t>Grauballe Mose</t>
  </si>
  <si>
    <t>Kransmose</t>
  </si>
  <si>
    <t>Nedenskov Sø</t>
  </si>
  <si>
    <t>Oversø</t>
  </si>
  <si>
    <t>Rødesø</t>
  </si>
  <si>
    <t>Schoubyes Sø</t>
  </si>
  <si>
    <t>Snabe Igelsø</t>
  </si>
  <si>
    <t>Stejlholt Sø</t>
  </si>
  <si>
    <t>Stormose ved Funder</t>
  </si>
  <si>
    <t>Sø NV f. Tømmerby</t>
  </si>
  <si>
    <t>Sølvsten Damme</t>
  </si>
  <si>
    <t>Uglsø</t>
  </si>
  <si>
    <t>Uldum Kær Sø 19</t>
  </si>
  <si>
    <t>Vrads Sande Sø Sydbassin</t>
  </si>
  <si>
    <t>Fuglsø Mose, syd</t>
  </si>
  <si>
    <t>1.7</t>
  </si>
  <si>
    <t>Agri Sø</t>
  </si>
  <si>
    <t>Tranemose (Samsø)</t>
  </si>
  <si>
    <t>Fibo Sø</t>
  </si>
  <si>
    <t>Sjap Sø 2 på Tipperne</t>
  </si>
  <si>
    <t>Sjap Sø 2 på Værnenge</t>
  </si>
  <si>
    <t>Sjap Sø på Tipperne</t>
  </si>
  <si>
    <t>Sjap Sø på Værnenge</t>
  </si>
  <si>
    <t>Skænken Lillesø</t>
  </si>
  <si>
    <t>Skænken Sø</t>
  </si>
  <si>
    <t>Sø i Tøsby Mose</t>
  </si>
  <si>
    <t>Sø syd for Østerhestholm</t>
  </si>
  <si>
    <t>Sø v. Kulgården</t>
  </si>
  <si>
    <t>Sø v. Kærballegård</t>
  </si>
  <si>
    <t>Sø v. Lønborg Gård</t>
  </si>
  <si>
    <t>Sø ved Givskud</t>
  </si>
  <si>
    <t>Søbylejet Sø 13</t>
  </si>
  <si>
    <t>Søbylejet v. 27</t>
  </si>
  <si>
    <t>Søbylejet Sø 31</t>
  </si>
  <si>
    <t>Søbylejet Sø 32</t>
  </si>
  <si>
    <t>Søbylejet Sø 33</t>
  </si>
  <si>
    <t>Søbylejet Sø 38</t>
  </si>
  <si>
    <t>Søbylejet Sø 9</t>
  </si>
  <si>
    <t>Vester Hestholm Sø</t>
  </si>
  <si>
    <t>Vestereng</t>
  </si>
  <si>
    <t>2.1</t>
  </si>
  <si>
    <t>Krageø Sø</t>
  </si>
  <si>
    <t>Løgtved 1</t>
  </si>
  <si>
    <t>Løgtved 2</t>
  </si>
  <si>
    <t>2.3</t>
  </si>
  <si>
    <t>2.2</t>
  </si>
  <si>
    <t>Darup Grusgravssø øst</t>
  </si>
  <si>
    <t>Kamstrup Grusgravssø</t>
  </si>
  <si>
    <t>Langebjerg Sø</t>
  </si>
  <si>
    <t>2.5</t>
  </si>
  <si>
    <t>Kastelsgraven</t>
  </si>
  <si>
    <t>Peblingesø</t>
  </si>
  <si>
    <t>Sortedams Sø Syd</t>
  </si>
  <si>
    <t>2.4</t>
  </si>
  <si>
    <t>Bjerrede Sø</t>
  </si>
  <si>
    <t>Klydesø Syd</t>
  </si>
  <si>
    <t>Skovbakke Sø</t>
  </si>
  <si>
    <t>2.6</t>
  </si>
  <si>
    <t>Flintinge Mose V, Bodillund</t>
  </si>
  <si>
    <t>Hulemosen</t>
  </si>
  <si>
    <t>Oksebæk Sø</t>
  </si>
  <si>
    <t>Sø v. Bromme</t>
  </si>
  <si>
    <t>Sø v. Kalø Grå</t>
  </si>
  <si>
    <t>3.1</t>
  </si>
  <si>
    <t>Pyritsøen</t>
  </si>
  <si>
    <t>Snorrebakkesøen</t>
  </si>
  <si>
    <t>4.1</t>
  </si>
  <si>
    <t>Grusgravssø ved Rødekro 5</t>
  </si>
  <si>
    <t>Hjulsø</t>
  </si>
  <si>
    <t>Klæggrav i Margrethe Kog</t>
  </si>
  <si>
    <t>Lunderup Sø (råstofsø NV for Rødekro G21)</t>
  </si>
  <si>
    <t>Ralsøen (råstofsø SV for Rødekro G30)</t>
  </si>
  <si>
    <t>Rudbøl Sø</t>
  </si>
  <si>
    <t>Råstofsø NØ for Rødekro 1</t>
  </si>
  <si>
    <t>Råstofsø ved Nørre Hostrup</t>
  </si>
  <si>
    <t>Råstofsø ved Uge 2</t>
  </si>
  <si>
    <t>Råstofsø ved Uge 3</t>
  </si>
  <si>
    <t>Saltvandssøen</t>
  </si>
  <si>
    <t>Gp</t>
  </si>
  <si>
    <t>Sø 232 ved Kliplev (Seifrieds Sø)</t>
  </si>
  <si>
    <t>Sø 265 ved Kliplev</t>
  </si>
  <si>
    <t>Sø i Kongens Mose, Sø 1</t>
  </si>
  <si>
    <t>Uge Sø 3</t>
  </si>
  <si>
    <t>Bygholm Vejle Vestsø</t>
  </si>
  <si>
    <t>Bygholm Vejle Østsø</t>
  </si>
  <si>
    <t>Færgegård Sig</t>
  </si>
  <si>
    <t>Istrup Sø</t>
  </si>
  <si>
    <t>Mejlbygård Sø</t>
  </si>
  <si>
    <t>Præstekær 2</t>
  </si>
  <si>
    <t>Sø sydvest for Hykær</t>
  </si>
  <si>
    <t>Præstekær 1</t>
  </si>
  <si>
    <t>Præstekær 3</t>
  </si>
  <si>
    <t>Glarbjerg Sande Sø</t>
  </si>
  <si>
    <t>Ålvand 4</t>
  </si>
  <si>
    <t>Ålvand 3</t>
  </si>
  <si>
    <t>Mortenssande Sø</t>
  </si>
  <si>
    <t>Natursø på Hulsig Hede</t>
  </si>
  <si>
    <t>Sø v. Slettestrand</t>
  </si>
  <si>
    <t>Kringelrøn Sø</t>
  </si>
  <si>
    <t>Ålvand 5</t>
  </si>
  <si>
    <t>Sø vest for Hykær</t>
  </si>
  <si>
    <t>Tuekjær Sø</t>
  </si>
  <si>
    <t>Sø øst for Tofte Sø</t>
  </si>
  <si>
    <t>Tvorup Hul</t>
  </si>
  <si>
    <t>Sø øst for Lille Sandvand</t>
  </si>
  <si>
    <t>Ålevande Sø Kollerup, Vestbassin</t>
  </si>
  <si>
    <t>Bastholm Odde Strandsø</t>
  </si>
  <si>
    <t>Strandsø 3 v. Sønder Lem Vig</t>
  </si>
  <si>
    <t>Sø øst for Fårbæk</t>
  </si>
  <si>
    <t>Katholm Odde Strandsø</t>
  </si>
  <si>
    <t>Plethøj Strandsø</t>
  </si>
  <si>
    <t>Ulvkær Strandsø</t>
  </si>
  <si>
    <t>Sø syd for Sønder Lem Vig</t>
  </si>
  <si>
    <t>Gravet sø 3 vest for Bjerregrav</t>
  </si>
  <si>
    <t>Sø nord for Bjerregård</t>
  </si>
  <si>
    <t>Natursø øst for Stavn</t>
  </si>
  <si>
    <t>Sø sv for Glombak</t>
  </si>
  <si>
    <t>Sø i Store Vildmose</t>
  </si>
  <si>
    <t>Ødlevand, Lillehav</t>
  </si>
  <si>
    <t>Pebermosen</t>
  </si>
  <si>
    <t>Jordbro Engsø</t>
  </si>
  <si>
    <t>Sø ved Portlandmosen</t>
  </si>
  <si>
    <t>Storeholm Sø</t>
  </si>
  <si>
    <t>Langsande Sø</t>
  </si>
  <si>
    <t>Solsidens Kridtgrav</t>
  </si>
  <si>
    <t>Strandsø 2 på Agger Tange</t>
  </si>
  <si>
    <t>Stenholt Mosesø</t>
  </si>
  <si>
    <t>Per Madsens Kær</t>
  </si>
  <si>
    <t>Possø</t>
  </si>
  <si>
    <t>Munkholm Odde Strandsø</t>
  </si>
  <si>
    <t>Vådområde ved Skærum Mølle</t>
  </si>
  <si>
    <t>Holing Sø</t>
  </si>
  <si>
    <t>Bruunshåb Sø 1</t>
  </si>
  <si>
    <t>Bruunshåb Sø 3</t>
  </si>
  <si>
    <t>Svinesø</t>
  </si>
  <si>
    <t>Lille Langesø</t>
  </si>
  <si>
    <t>Uldum Kær Sø 3</t>
  </si>
  <si>
    <t>Uldum Kær Sø 2</t>
  </si>
  <si>
    <t>Brandstrup Mose</t>
  </si>
  <si>
    <t>Viskum Sø Vest</t>
  </si>
  <si>
    <t>Viskum Sø Øst</t>
  </si>
  <si>
    <t>Hornbæk Engsø Vest</t>
  </si>
  <si>
    <t>Vorup Engsø</t>
  </si>
  <si>
    <t>Hornbæk Engsø Øst</t>
  </si>
  <si>
    <t>Værum Engsø</t>
  </si>
  <si>
    <t>Vrads Sande Sø Nordbassin</t>
  </si>
  <si>
    <t>Sø N f. Gjesing Mose</t>
  </si>
  <si>
    <t>Skjersø</t>
  </si>
  <si>
    <t>Fuglepolde Strandsø</t>
  </si>
  <si>
    <t>Amholm Sø Syd</t>
  </si>
  <si>
    <t>Gårdsvig Sø</t>
  </si>
  <si>
    <t>Rejkær Sø</t>
  </si>
  <si>
    <t>Florig Sø</t>
  </si>
  <si>
    <t>Albæk Sø</t>
  </si>
  <si>
    <t>Laxegaard Sø Øst</t>
  </si>
  <si>
    <t>Votkjær Sø</t>
  </si>
  <si>
    <t>Nørre Askærgård Sø</t>
  </si>
  <si>
    <t>Laxegaard Sø Vest</t>
  </si>
  <si>
    <t>Amholm Sø Øst</t>
  </si>
  <si>
    <t>Søbylejet Sø 15</t>
  </si>
  <si>
    <t>Søbylejet Sø 17</t>
  </si>
  <si>
    <t>Søbylejet Sø 37</t>
  </si>
  <si>
    <t>Søbylejet Sø 29</t>
  </si>
  <si>
    <t>Søbylejet Sø 40</t>
  </si>
  <si>
    <t>Søbylejet Sø 41</t>
  </si>
  <si>
    <t>Søbylejet Sø 35</t>
  </si>
  <si>
    <t>Søbylejet Sø 36</t>
  </si>
  <si>
    <t>Søbylejet Sø 34</t>
  </si>
  <si>
    <t>Søbylejet Sø 42</t>
  </si>
  <si>
    <t>Søbylejet Sø 43</t>
  </si>
  <si>
    <t>Biskæret</t>
  </si>
  <si>
    <t>Kongsgårde Strandsø</t>
  </si>
  <si>
    <t>Mulen</t>
  </si>
  <si>
    <t>Nygård Sø</t>
  </si>
  <si>
    <t>Ruds Vedby Sø</t>
  </si>
  <si>
    <t>Karlssø</t>
  </si>
  <si>
    <t>Arresø Lillesø 2</t>
  </si>
  <si>
    <t>Arresø Lillesø 1</t>
  </si>
  <si>
    <t>Sandskredssøen</t>
  </si>
  <si>
    <t>Gulbjerg Mose</t>
  </si>
  <si>
    <t>Lyngager Sø</t>
  </si>
  <si>
    <t>Eghøj Sø</t>
  </si>
  <si>
    <t>Store Enghave</t>
  </si>
  <si>
    <t>Olsens Sø</t>
  </si>
  <si>
    <t>Hjortekæret</t>
  </si>
  <si>
    <t>Agersø</t>
  </si>
  <si>
    <t>Skovrød Sø</t>
  </si>
  <si>
    <t>Snævret Sø</t>
  </si>
  <si>
    <t>Følstrup Dam</t>
  </si>
  <si>
    <t>Følstrup Engsø</t>
  </si>
  <si>
    <t>Lynge Grusgrav</t>
  </si>
  <si>
    <t>Ebberød Dam</t>
  </si>
  <si>
    <t>Dyrehave Sø</t>
  </si>
  <si>
    <t>Kongelund Strandsø</t>
  </si>
  <si>
    <t>Nihøje Sø</t>
  </si>
  <si>
    <t>Aflandshage Sø</t>
  </si>
  <si>
    <t>Bøgebjerg Sø</t>
  </si>
  <si>
    <t>Klydesø Nord</t>
  </si>
  <si>
    <t>Skiften Sø</t>
  </si>
  <si>
    <t>Holmegårds Mose, Stillehavet</t>
  </si>
  <si>
    <t>Ydernæs Sø</t>
  </si>
  <si>
    <t>Tangegård Sø</t>
  </si>
  <si>
    <t>Nørremose Vest</t>
  </si>
  <si>
    <t>Mosebækken</t>
  </si>
  <si>
    <t>Rønnebæk Sø</t>
  </si>
  <si>
    <t>Store Bjergemark Sø</t>
  </si>
  <si>
    <t>Stigsnæs Vejle Sø</t>
  </si>
  <si>
    <t>Vigsnæs Sø</t>
  </si>
  <si>
    <t>Borremosen, Krabbes Mose</t>
  </si>
  <si>
    <t>Nyord Sø 2</t>
  </si>
  <si>
    <t>Ulvshale Sø</t>
  </si>
  <si>
    <t>Nyord Sø 1</t>
  </si>
  <si>
    <t>Billitse Mølle Sø</t>
  </si>
  <si>
    <t>Sø NV for Egeskov</t>
  </si>
  <si>
    <t>Sø NV for Bøgeskov</t>
  </si>
  <si>
    <t>Grusgrav N ved Lyne</t>
  </si>
  <si>
    <t>Grusgrav S ved Lyne</t>
  </si>
  <si>
    <t>Motorvejssø ved Gullestrup</t>
  </si>
  <si>
    <t>Herningsholm Sø</t>
  </si>
  <si>
    <t>Knudmose nord</t>
  </si>
  <si>
    <t>Knudmose øst</t>
  </si>
  <si>
    <t>Arnborg badesø</t>
  </si>
  <si>
    <t>Råkær Grusgravsø Vest</t>
  </si>
  <si>
    <t>Råkær Grusgravsø Øst</t>
  </si>
  <si>
    <t>Bremsbøl Sø</t>
  </si>
  <si>
    <t>Porskær Grusgravsø</t>
  </si>
  <si>
    <t xml:space="preserve">Fejrup Sø </t>
  </si>
  <si>
    <t>Sepstrup Sande</t>
  </si>
  <si>
    <t>Sø ved Søgård</t>
  </si>
  <si>
    <t>KON-25  (6341)</t>
  </si>
  <si>
    <t>Nørresø, Drejø</t>
  </si>
  <si>
    <t>Feggesund Strandsø</t>
  </si>
  <si>
    <t>Gammelværn Sø Øst</t>
  </si>
  <si>
    <t>Gammelværn Sø Vest</t>
  </si>
  <si>
    <t>Sø Vest for Movsø</t>
  </si>
  <si>
    <t>Sø i Dalgas Plantage</t>
  </si>
  <si>
    <t>Sø Øst for Nikkelborg Sø</t>
  </si>
  <si>
    <t>Ulvekær B</t>
  </si>
  <si>
    <t>Ulvekær C</t>
  </si>
  <si>
    <t>Knudskær Øst</t>
  </si>
  <si>
    <t>Knudskær Vest</t>
  </si>
  <si>
    <t>Sø i Nørlund Plantage</t>
  </si>
  <si>
    <t>Øster Foldgård Sø</t>
  </si>
  <si>
    <t>Holtemmen Sø</t>
  </si>
  <si>
    <t>Knudskær Nord</t>
  </si>
  <si>
    <t>Lisbjerg Mose, syd</t>
  </si>
  <si>
    <t>Sø ved Aggersund</t>
  </si>
  <si>
    <t>Karby Sø 2</t>
  </si>
  <si>
    <t>Sø nordvest for Tæbring</t>
  </si>
  <si>
    <t>Ilsø</t>
  </si>
  <si>
    <t>Svinmade Kær</t>
  </si>
  <si>
    <t>Sø ved Sindrup</t>
  </si>
  <si>
    <t>Kås Kær</t>
  </si>
  <si>
    <t>Risum Engkær</t>
  </si>
  <si>
    <t>H84-Hostrup, Sø 1</t>
  </si>
  <si>
    <t>H84-Hostrup, Sø 2</t>
  </si>
  <si>
    <t>H84-Hostrup, Sø 17</t>
  </si>
  <si>
    <t>H78-Mandø, Sø 5</t>
  </si>
  <si>
    <t>H96-Årø, Sø 28</t>
  </si>
  <si>
    <t>H84-Hostrup, Sø 23</t>
  </si>
  <si>
    <t>H84-Felsted Vestermark 6</t>
  </si>
  <si>
    <t>H84-Felsted Vestermark 7</t>
  </si>
  <si>
    <t>Bagsø</t>
  </si>
  <si>
    <t>H96-Hejls, Sø 2</t>
  </si>
  <si>
    <t>Sø nord for Lortpøt</t>
  </si>
  <si>
    <t>Børsmose Grusgravssø - Øst</t>
  </si>
  <si>
    <t>Langvand - Nord</t>
  </si>
  <si>
    <t>Sø N for Skifterne</t>
  </si>
  <si>
    <t>Nysø</t>
  </si>
  <si>
    <t>H96-Årø, Sø 27</t>
  </si>
  <si>
    <t>H96-Årø, Sø 30</t>
  </si>
  <si>
    <t>Spidshøj Sø</t>
  </si>
  <si>
    <t>Helnæs Sø</t>
  </si>
  <si>
    <t>Sø på Helnæs Made</t>
  </si>
  <si>
    <t>Engsøen</t>
  </si>
  <si>
    <t>Brahesborg Sø</t>
  </si>
  <si>
    <t>Gamborg Nor</t>
  </si>
  <si>
    <t>Orestrand</t>
  </si>
  <si>
    <t>Skrigeskov Sø</t>
  </si>
  <si>
    <t>Karlsmose Sø</t>
  </si>
  <si>
    <t>Ølundgårds Inddæmning</t>
  </si>
  <si>
    <t>Firtals Strand</t>
  </si>
  <si>
    <t>Ølund Sø</t>
  </si>
  <si>
    <t>Strandsø på Østerø</t>
  </si>
  <si>
    <t>Sybergland Sø</t>
  </si>
  <si>
    <t>Møllehave Sø</t>
  </si>
  <si>
    <t>Store Ibjerg Sø (Grusgravsø 4.2)</t>
  </si>
  <si>
    <t>Maden Sø, Romsø</t>
  </si>
  <si>
    <t>Lindkær Sø</t>
  </si>
  <si>
    <t>Bjergene Sø, Ærø</t>
  </si>
  <si>
    <t>Klæsø Sø</t>
  </si>
  <si>
    <t>Espelund Sø, Kværndrup</t>
  </si>
  <si>
    <t>Salme Nor</t>
  </si>
  <si>
    <t>Vejlen</t>
  </si>
  <si>
    <t>Sø vest for Førby Sø</t>
  </si>
  <si>
    <t>Sø v. Dornæs</t>
  </si>
  <si>
    <t>Langpold Sø Øst</t>
  </si>
  <si>
    <t>Thorsminde Kær Syd</t>
  </si>
  <si>
    <t>Thorsminde Kær Nord</t>
  </si>
  <si>
    <t>Amholm Sø Vest</t>
  </si>
  <si>
    <t>Langpold Sø Vest</t>
  </si>
  <si>
    <t>Sø v. Borreby</t>
  </si>
  <si>
    <t>Sø v. Hårbølle</t>
  </si>
  <si>
    <t>H78-Rømø, Sø 3</t>
  </si>
  <si>
    <t>Lillesø i Søndre Feldborg Plantage</t>
  </si>
  <si>
    <t>126-soe-001 Saltholm</t>
  </si>
  <si>
    <t>126-soe-002 Saltholm</t>
  </si>
  <si>
    <t>Karby Sø 1</t>
  </si>
  <si>
    <t>Bjørnebæk Sø</t>
  </si>
  <si>
    <t>Vænge Sø</t>
  </si>
  <si>
    <t>Gedved Sø</t>
  </si>
  <si>
    <t>Fæstningskanalen Nord</t>
  </si>
  <si>
    <t>Mp</t>
  </si>
  <si>
    <t>Hp</t>
  </si>
  <si>
    <t>Frøslev Engsø</t>
  </si>
  <si>
    <t>Erslev Engsø</t>
  </si>
  <si>
    <t>Vestergaard Engsø</t>
  </si>
  <si>
    <t>Lungholm Sø</t>
  </si>
  <si>
    <t>Kommune ID</t>
  </si>
  <si>
    <t>Tilstand</t>
  </si>
  <si>
    <t>Bunddyr</t>
  </si>
  <si>
    <t>Fisk</t>
  </si>
  <si>
    <t>Sigtbarhed</t>
  </si>
  <si>
    <t>Kvælstof</t>
  </si>
  <si>
    <t>Fosfor</t>
  </si>
  <si>
    <t>Ilt</t>
  </si>
  <si>
    <t>Thisted</t>
  </si>
  <si>
    <t>Jylland og Fyn</t>
  </si>
  <si>
    <t>Limfjorden</t>
  </si>
  <si>
    <t>Kommune Navn</t>
  </si>
  <si>
    <t>Vandistrikt NR.</t>
  </si>
  <si>
    <t>Vanddistrikt navn</t>
  </si>
  <si>
    <t>Hovedvandopland nr.</t>
  </si>
  <si>
    <t>Hovedvandopland navn</t>
  </si>
  <si>
    <t>København</t>
  </si>
  <si>
    <t>Nordlige Kattegat, Skagerrak</t>
  </si>
  <si>
    <t>Frederiksberg</t>
  </si>
  <si>
    <t>Sjælland</t>
  </si>
  <si>
    <t>Ballerup</t>
  </si>
  <si>
    <t>Bornholm</t>
  </si>
  <si>
    <t>Mariager Fjord</t>
  </si>
  <si>
    <t>Brøndby</t>
  </si>
  <si>
    <t>International</t>
  </si>
  <si>
    <t>Nissum Fjord</t>
  </si>
  <si>
    <t>Dragør</t>
  </si>
  <si>
    <t>Randers Fjord</t>
  </si>
  <si>
    <t>Gentofte</t>
  </si>
  <si>
    <t>Djursland</t>
  </si>
  <si>
    <t>Gladsaxe</t>
  </si>
  <si>
    <t>Århus Bugt</t>
  </si>
  <si>
    <t>Glostrup</t>
  </si>
  <si>
    <t>Herlev</t>
  </si>
  <si>
    <t>Horsens Fjord</t>
  </si>
  <si>
    <t>Albertslund</t>
  </si>
  <si>
    <t>Vadehavet</t>
  </si>
  <si>
    <t>Hvidovre</t>
  </si>
  <si>
    <t>Lillebælt/Jylland</t>
  </si>
  <si>
    <t>Høje-Taastrup</t>
  </si>
  <si>
    <t>Lillebælt/Fyn</t>
  </si>
  <si>
    <t>Lyngby-Taarbæk</t>
  </si>
  <si>
    <t>Odense Fjord</t>
  </si>
  <si>
    <t>Rødovre</t>
  </si>
  <si>
    <t>Storebælt</t>
  </si>
  <si>
    <t>Ishøj</t>
  </si>
  <si>
    <t>Det Sydfynske Øhav</t>
  </si>
  <si>
    <t>Tårnby</t>
  </si>
  <si>
    <t>Kalundborg</t>
  </si>
  <si>
    <t>Vallensbæk</t>
  </si>
  <si>
    <t>Isefjord og Roskilde Fjord</t>
  </si>
  <si>
    <t>Øresund</t>
  </si>
  <si>
    <t>Allerød</t>
  </si>
  <si>
    <t>Fredensborg</t>
  </si>
  <si>
    <t>Smålandsfarvandet</t>
  </si>
  <si>
    <t>Helsingør</t>
  </si>
  <si>
    <t>Østersøen</t>
  </si>
  <si>
    <t>Hillerød</t>
  </si>
  <si>
    <t>Hørsholm</t>
  </si>
  <si>
    <t>Vidå-Kruså</t>
  </si>
  <si>
    <t>Rudersdal</t>
  </si>
  <si>
    <t>Egedal</t>
  </si>
  <si>
    <t>Frederikssund</t>
  </si>
  <si>
    <t>Greve</t>
  </si>
  <si>
    <t>Køge</t>
  </si>
  <si>
    <t>Halsnæs</t>
  </si>
  <si>
    <t>Roskilde</t>
  </si>
  <si>
    <t>Solrød</t>
  </si>
  <si>
    <t>Gribskov</t>
  </si>
  <si>
    <t>Odsherred</t>
  </si>
  <si>
    <t>Holbæk</t>
  </si>
  <si>
    <t>Faxe</t>
  </si>
  <si>
    <t>Ringsted</t>
  </si>
  <si>
    <t>Slagelse</t>
  </si>
  <si>
    <t>Stevns</t>
  </si>
  <si>
    <t>Sorø</t>
  </si>
  <si>
    <t>Lejre</t>
  </si>
  <si>
    <t>Lolland</t>
  </si>
  <si>
    <t>Næstved</t>
  </si>
  <si>
    <t>Vordingborg</t>
  </si>
  <si>
    <t>Middelfart</t>
  </si>
  <si>
    <t>Christiansø</t>
  </si>
  <si>
    <t>Assens</t>
  </si>
  <si>
    <t>Faaborg-Midtfyn</t>
  </si>
  <si>
    <t>Kerteminde</t>
  </si>
  <si>
    <t>Nyborg</t>
  </si>
  <si>
    <t>Odense</t>
  </si>
  <si>
    <t>Svendborg</t>
  </si>
  <si>
    <t>Nordfyns</t>
  </si>
  <si>
    <t>Langeland</t>
  </si>
  <si>
    <t>Ærø</t>
  </si>
  <si>
    <t>Haderslev</t>
  </si>
  <si>
    <t>Billund</t>
  </si>
  <si>
    <t>Sønderborg</t>
  </si>
  <si>
    <t>Tønder</t>
  </si>
  <si>
    <t>Esbjerg</t>
  </si>
  <si>
    <t>Fanø</t>
  </si>
  <si>
    <t>Varde</t>
  </si>
  <si>
    <t>Vejen</t>
  </si>
  <si>
    <t>Aabenraa</t>
  </si>
  <si>
    <t>Fredericia</t>
  </si>
  <si>
    <t>Horsens</t>
  </si>
  <si>
    <t>Kolding</t>
  </si>
  <si>
    <t>Vejle</t>
  </si>
  <si>
    <t>Herning</t>
  </si>
  <si>
    <t>Holstebro</t>
  </si>
  <si>
    <t>Lemvig</t>
  </si>
  <si>
    <t>Struer</t>
  </si>
  <si>
    <t>Syddjurs</t>
  </si>
  <si>
    <t>Norddjurs</t>
  </si>
  <si>
    <t>Favrskov</t>
  </si>
  <si>
    <t>Odder</t>
  </si>
  <si>
    <t>Randers</t>
  </si>
  <si>
    <t>Silkeborg</t>
  </si>
  <si>
    <t>Samsø</t>
  </si>
  <si>
    <t>Skanderborg</t>
  </si>
  <si>
    <t>Aarhus</t>
  </si>
  <si>
    <t>Ikast-Brande</t>
  </si>
  <si>
    <t>Ringkøbing-Skjern</t>
  </si>
  <si>
    <t>Hedensted</t>
  </si>
  <si>
    <t>Morsø</t>
  </si>
  <si>
    <t>Skive</t>
  </si>
  <si>
    <t>Viborg</t>
  </si>
  <si>
    <t>Brønderslev</t>
  </si>
  <si>
    <t>Frederikshavn</t>
  </si>
  <si>
    <t>Vesthimmerlands</t>
  </si>
  <si>
    <t>Læsø</t>
  </si>
  <si>
    <t>Rebild</t>
  </si>
  <si>
    <t>Mariagerfjord</t>
  </si>
  <si>
    <t>Jammerbugt</t>
  </si>
  <si>
    <t>Aalborg</t>
  </si>
  <si>
    <t>Hjørring</t>
  </si>
  <si>
    <t>Søvolumen (m3)</t>
  </si>
  <si>
    <t>Målsætning</t>
  </si>
  <si>
    <t>Ukendt</t>
  </si>
  <si>
    <t>DK ID</t>
  </si>
  <si>
    <t>Ikke beregnet</t>
  </si>
  <si>
    <t>1*</t>
  </si>
  <si>
    <t>1*;4</t>
  </si>
  <si>
    <t>1*;5</t>
  </si>
  <si>
    <t>P_tilst_kl</t>
  </si>
  <si>
    <t>N_tilst_kl</t>
  </si>
  <si>
    <t>Ilt_tilst_kl</t>
  </si>
  <si>
    <t>AkvaFlora_bemaerk</t>
  </si>
  <si>
    <t>Plank_bemaerk</t>
  </si>
  <si>
    <t>DCE_nr_helesoen_afrap</t>
  </si>
  <si>
    <t>DCE_obs_stednr_afrap</t>
  </si>
  <si>
    <t>Artikel_4_4_T</t>
  </si>
  <si>
    <t>Forventet_målopfyldelse</t>
  </si>
  <si>
    <t>Beyond 2027</t>
  </si>
  <si>
    <t>2022-2027</t>
  </si>
  <si>
    <t>2021 or earlier</t>
  </si>
  <si>
    <t>Less stringent objectives already achieved</t>
  </si>
  <si>
    <t>MonitoredButNotUsed</t>
  </si>
  <si>
    <t>Fytoplankton</t>
  </si>
  <si>
    <t>N =</t>
  </si>
  <si>
    <t>P =</t>
  </si>
  <si>
    <r>
      <t>(kg N år</t>
    </r>
    <r>
      <rPr>
        <vertAlign val="superscript"/>
        <sz val="11"/>
        <color theme="1"/>
        <rFont val="Calibri"/>
        <family val="2"/>
        <scheme val="minor"/>
      </rPr>
      <t>-1</t>
    </r>
    <r>
      <rPr>
        <sz val="11"/>
        <color theme="1"/>
        <rFont val="Calibri"/>
        <family val="2"/>
        <scheme val="minor"/>
      </rPr>
      <t>)</t>
    </r>
  </si>
  <si>
    <r>
      <t>(kg P år</t>
    </r>
    <r>
      <rPr>
        <vertAlign val="superscript"/>
        <sz val="11"/>
        <color theme="1"/>
        <rFont val="Calibri"/>
        <family val="2"/>
        <scheme val="minor"/>
      </rPr>
      <t>-1</t>
    </r>
    <r>
      <rPr>
        <sz val="11"/>
        <color theme="1"/>
        <rFont val="Calibri"/>
        <family val="2"/>
        <scheme val="minor"/>
      </rPr>
      <t>)</t>
    </r>
  </si>
  <si>
    <t>[Værdi fra N-regneark]</t>
  </si>
  <si>
    <t>[Værdi fra P-regneark]</t>
  </si>
  <si>
    <t>Sø 1 =</t>
  </si>
  <si>
    <t>Sø 2 =</t>
  </si>
  <si>
    <t>Sø 3 =</t>
  </si>
  <si>
    <t>Sø 4 =</t>
  </si>
  <si>
    <t>Sø 5 =</t>
  </si>
  <si>
    <t>Sø 6 =</t>
  </si>
  <si>
    <t>Sø 7 =</t>
  </si>
  <si>
    <t>Sø 8 =</t>
  </si>
  <si>
    <t>Sø 9 =</t>
  </si>
  <si>
    <t>Sø 10 =</t>
  </si>
  <si>
    <r>
      <t>N</t>
    </r>
    <r>
      <rPr>
        <vertAlign val="subscript"/>
        <sz val="11"/>
        <color theme="1"/>
        <rFont val="Calibri"/>
        <family val="2"/>
        <scheme val="minor"/>
      </rPr>
      <t xml:space="preserve">ret </t>
    </r>
    <r>
      <rPr>
        <sz val="11"/>
        <color theme="1"/>
        <rFont val="Calibri"/>
        <family val="2"/>
        <scheme val="minor"/>
      </rPr>
      <t>(%)</t>
    </r>
  </si>
  <si>
    <r>
      <t>P</t>
    </r>
    <r>
      <rPr>
        <vertAlign val="subscript"/>
        <sz val="11"/>
        <color theme="1"/>
        <rFont val="Calibri"/>
        <family val="2"/>
        <scheme val="minor"/>
      </rPr>
      <t>ret</t>
    </r>
    <r>
      <rPr>
        <sz val="11"/>
        <color theme="1"/>
        <rFont val="Calibri"/>
        <family val="2"/>
        <scheme val="minor"/>
      </rPr>
      <t xml:space="preserve"> (%)</t>
    </r>
  </si>
  <si>
    <r>
      <t>Q (m</t>
    </r>
    <r>
      <rPr>
        <vertAlign val="superscript"/>
        <sz val="11"/>
        <color theme="1"/>
        <rFont val="Calibri"/>
        <family val="2"/>
        <scheme val="minor"/>
      </rPr>
      <t>3</t>
    </r>
    <r>
      <rPr>
        <sz val="11"/>
        <color theme="1"/>
        <rFont val="Calibri"/>
        <family val="2"/>
        <scheme val="minor"/>
      </rPr>
      <t xml:space="preserve"> år</t>
    </r>
    <r>
      <rPr>
        <vertAlign val="superscript"/>
        <sz val="11"/>
        <color theme="1"/>
        <rFont val="Calibri"/>
        <family val="2"/>
        <scheme val="minor"/>
      </rPr>
      <t>-1</t>
    </r>
    <r>
      <rPr>
        <sz val="11"/>
        <color theme="1"/>
        <rFont val="Calibri"/>
        <family val="2"/>
        <scheme val="minor"/>
      </rPr>
      <t>)</t>
    </r>
  </si>
  <si>
    <r>
      <t>Baseline (kg P år</t>
    </r>
    <r>
      <rPr>
        <vertAlign val="superscript"/>
        <sz val="11"/>
        <color theme="1"/>
        <rFont val="Calibri"/>
        <family val="2"/>
        <scheme val="minor"/>
      </rPr>
      <t>-1</t>
    </r>
    <r>
      <rPr>
        <sz val="11"/>
        <color theme="1"/>
        <rFont val="Calibri"/>
        <family val="2"/>
        <scheme val="minor"/>
      </rPr>
      <t>)</t>
    </r>
  </si>
  <si>
    <r>
      <t>N (kg N år</t>
    </r>
    <r>
      <rPr>
        <vertAlign val="superscript"/>
        <sz val="11"/>
        <color theme="1"/>
        <rFont val="Calibri"/>
        <family val="2"/>
        <scheme val="minor"/>
      </rPr>
      <t>-1</t>
    </r>
    <r>
      <rPr>
        <sz val="11"/>
        <color theme="1"/>
        <rFont val="Calibri"/>
        <family val="2"/>
        <scheme val="minor"/>
      </rPr>
      <t>)</t>
    </r>
  </si>
  <si>
    <r>
      <t>P (kg P år</t>
    </r>
    <r>
      <rPr>
        <vertAlign val="superscript"/>
        <sz val="11"/>
        <color theme="1"/>
        <rFont val="Calibri"/>
        <family val="2"/>
        <scheme val="minor"/>
      </rPr>
      <t>-1</t>
    </r>
    <r>
      <rPr>
        <sz val="11"/>
        <color theme="1"/>
        <rFont val="Calibri"/>
        <family val="2"/>
        <scheme val="minor"/>
      </rPr>
      <t>)</t>
    </r>
  </si>
  <si>
    <r>
      <t>N</t>
    </r>
    <r>
      <rPr>
        <vertAlign val="subscript"/>
        <sz val="11"/>
        <color theme="1"/>
        <rFont val="Calibri"/>
        <family val="2"/>
        <scheme val="minor"/>
      </rPr>
      <t>rest</t>
    </r>
    <r>
      <rPr>
        <sz val="11"/>
        <color theme="1"/>
        <rFont val="Calibri"/>
        <family val="2"/>
        <scheme val="minor"/>
      </rPr>
      <t xml:space="preserve"> (%)</t>
    </r>
  </si>
  <si>
    <r>
      <t>T</t>
    </r>
    <r>
      <rPr>
        <vertAlign val="subscript"/>
        <sz val="11"/>
        <color theme="1"/>
        <rFont val="Calibri"/>
        <family val="2"/>
        <scheme val="minor"/>
      </rPr>
      <t>W</t>
    </r>
    <r>
      <rPr>
        <sz val="11"/>
        <color theme="1"/>
        <rFont val="Calibri"/>
        <family val="2"/>
        <scheme val="minor"/>
      </rPr>
      <t xml:space="preserve"> (år)</t>
    </r>
  </si>
  <si>
    <t xml:space="preserve">Kystvand = </t>
  </si>
  <si>
    <t>Sø =</t>
  </si>
  <si>
    <t>Akvatisk flora</t>
  </si>
  <si>
    <t>Vegetation</t>
  </si>
  <si>
    <t>Fythobenthos</t>
  </si>
  <si>
    <t xml:space="preserve">   Søer: Tilstandsparametre og målsætninger</t>
  </si>
  <si>
    <t xml:space="preserve">   Projektområde:</t>
  </si>
  <si>
    <t xml:space="preserve">   Nedstrøms sø(er):</t>
  </si>
  <si>
    <t xml:space="preserve">   Kystvand:</t>
  </si>
  <si>
    <r>
      <t>P</t>
    </r>
    <r>
      <rPr>
        <vertAlign val="subscript"/>
        <sz val="11"/>
        <color theme="1"/>
        <rFont val="Calibri"/>
        <family val="2"/>
        <scheme val="minor"/>
      </rPr>
      <t>indløb</t>
    </r>
    <r>
      <rPr>
        <sz val="11"/>
        <color theme="1"/>
        <rFont val="Calibri"/>
        <family val="2"/>
        <scheme val="minor"/>
      </rPr>
      <t xml:space="preserve"> (mg P l</t>
    </r>
    <r>
      <rPr>
        <vertAlign val="superscript"/>
        <sz val="11"/>
        <color theme="1"/>
        <rFont val="Calibri"/>
        <family val="2"/>
        <scheme val="minor"/>
      </rPr>
      <t>-1</t>
    </r>
    <r>
      <rPr>
        <sz val="11"/>
        <color theme="1"/>
        <rFont val="Calibri"/>
        <family val="2"/>
        <scheme val="minor"/>
      </rPr>
      <t>)</t>
    </r>
  </si>
  <si>
    <r>
      <t>P</t>
    </r>
    <r>
      <rPr>
        <vertAlign val="subscript"/>
        <sz val="11"/>
        <color theme="1"/>
        <rFont val="Calibri"/>
        <family val="2"/>
        <scheme val="minor"/>
      </rPr>
      <t>indløb+vådområde</t>
    </r>
    <r>
      <rPr>
        <sz val="11"/>
        <color theme="1"/>
        <rFont val="Calibri"/>
        <family val="2"/>
        <scheme val="minor"/>
      </rPr>
      <t xml:space="preserve"> (mg P l</t>
    </r>
    <r>
      <rPr>
        <vertAlign val="superscript"/>
        <sz val="11"/>
        <color theme="1"/>
        <rFont val="Calibri"/>
        <family val="2"/>
        <scheme val="minor"/>
      </rPr>
      <t>-1</t>
    </r>
    <r>
      <rPr>
        <sz val="11"/>
        <color theme="1"/>
        <rFont val="Calibri"/>
        <family val="2"/>
        <scheme val="minor"/>
      </rPr>
      <t>)</t>
    </r>
  </si>
  <si>
    <r>
      <t>P-tab (kg P år</t>
    </r>
    <r>
      <rPr>
        <vertAlign val="superscript"/>
        <sz val="11"/>
        <color theme="1"/>
        <rFont val="Calibri"/>
        <family val="2"/>
        <scheme val="minor"/>
      </rPr>
      <t>-1</t>
    </r>
    <r>
      <rPr>
        <sz val="11"/>
        <color theme="1"/>
        <rFont val="Calibri"/>
        <family val="2"/>
        <scheme val="minor"/>
      </rPr>
      <t>)</t>
    </r>
  </si>
  <si>
    <t>Hvis både fytobenthos og vegetation er målt, anvendes akvatisk flora som kvalitetselement, og tilstand og målsætning for de to kvalitetselementer sættes til hhv. Ukendt og 0. Hvis fythosbenthos ikke er målt, anvendes vegetation som selvstændigt kvalitetselement.</t>
  </si>
  <si>
    <t>Solbjerg Engsø (Sjælland)</t>
  </si>
  <si>
    <t>Solbjerg Engsø (Jylland)</t>
  </si>
  <si>
    <r>
      <t>N</t>
    </r>
    <r>
      <rPr>
        <vertAlign val="subscript"/>
        <sz val="11"/>
        <color theme="1"/>
        <rFont val="Calibri"/>
        <family val="2"/>
        <scheme val="minor"/>
      </rPr>
      <t>korr</t>
    </r>
    <r>
      <rPr>
        <sz val="11"/>
        <color theme="1"/>
        <rFont val="Calibri"/>
        <family val="2"/>
        <scheme val="minor"/>
      </rPr>
      <t xml:space="preserve"> (kg N år</t>
    </r>
    <r>
      <rPr>
        <vertAlign val="superscript"/>
        <sz val="11"/>
        <color theme="1"/>
        <rFont val="Calibri"/>
        <family val="2"/>
        <scheme val="minor"/>
      </rPr>
      <t>-1</t>
    </r>
    <r>
      <rPr>
        <sz val="11"/>
        <color theme="1"/>
        <rFont val="Calibri"/>
        <family val="2"/>
        <scheme val="minor"/>
      </rPr>
      <t>)</t>
    </r>
  </si>
  <si>
    <r>
      <t>P</t>
    </r>
    <r>
      <rPr>
        <vertAlign val="subscript"/>
        <sz val="11"/>
        <color theme="1"/>
        <rFont val="Calibri"/>
        <family val="2"/>
        <scheme val="minor"/>
      </rPr>
      <t>korr</t>
    </r>
    <r>
      <rPr>
        <sz val="11"/>
        <color theme="1"/>
        <rFont val="Calibri"/>
        <family val="2"/>
        <scheme val="minor"/>
      </rPr>
      <t xml:space="preserve"> (kg P år</t>
    </r>
    <r>
      <rPr>
        <vertAlign val="superscript"/>
        <sz val="11"/>
        <color theme="1"/>
        <rFont val="Calibri"/>
        <family val="2"/>
        <scheme val="minor"/>
      </rPr>
      <t>-1</t>
    </r>
    <r>
      <rPr>
        <sz val="11"/>
        <color theme="1"/>
        <rFont val="Calibri"/>
        <family val="2"/>
        <scheme val="minor"/>
      </rPr>
      <t>)</t>
    </r>
  </si>
  <si>
    <t>Tilstand og målsætning: Dårlig (Dt), Ringe (Rt), Moderat (Mt), God (Gt), Høj (Ht), Mindre strengt miljømål (lm), Maksimalt potentiale (Hp), Godt potentiale (Gp), Moderat potentiale (Mp), Ringe potentiale (Rp) og Dårligt potentiale (Dp).</t>
  </si>
  <si>
    <t>P-afværge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</si>
</sst>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4" x14ac:knownFonts="1">
    <font>
      <sz val="11"/>
      <color theme="1"/>
      <name val="Calibri"/>
      <family val="2"/>
      <scheme val="minor"/>
    </font>
    <font>
      <b/>
      <sz val="11"/>
      <color theme="1"/>
      <name val="Calibri"/>
      <family val="2"/>
      <scheme val="minor"/>
    </font>
    <font>
      <vertAlign val="subscript"/>
      <sz val="11"/>
      <color theme="1"/>
      <name val="Calibri"/>
      <family val="2"/>
      <scheme val="minor"/>
    </font>
    <font>
      <vertAlign val="superscript"/>
      <sz val="11"/>
      <color theme="1"/>
      <name val="Calibri"/>
      <family val="2"/>
      <scheme val="minor"/>
    </font>
    <font>
      <b/>
      <sz val="10"/>
      <color theme="1"/>
      <name val="Calibri"/>
      <family val="2"/>
      <scheme val="minor"/>
    </font>
    <font>
      <sz val="10"/>
      <color rgb="FF000000"/>
      <name val="Calibri"/>
      <family val="2"/>
      <scheme val="minor"/>
    </font>
    <font>
      <sz val="11"/>
      <color rgb="FFFF0000"/>
      <name val="Calibri"/>
      <family val="2"/>
      <scheme val="minor"/>
    </font>
    <font>
      <sz val="11"/>
      <color rgb="FF252525"/>
      <name val="Arial"/>
      <family val="2"/>
    </font>
    <font>
      <sz val="10"/>
      <color indexed="8"/>
      <name val="Arial"/>
      <family val="2"/>
    </font>
    <font>
      <sz val="11"/>
      <color indexed="8"/>
      <name val="Calibri"/>
      <family val="2"/>
    </font>
    <font>
      <sz val="11"/>
      <color rgb="FF000000"/>
      <name val="Calibri"/>
      <family val="2"/>
      <scheme val="minor"/>
    </font>
    <font>
      <sz val="11"/>
      <name val="Calibri"/>
      <family val="2"/>
      <scheme val="minor"/>
    </font>
    <font>
      <b/>
      <sz val="11"/>
      <name val="Calibri"/>
      <family val="2"/>
      <scheme val="minor"/>
    </font>
    <font>
      <sz val="8"/>
      <color theme="1"/>
      <name val="Calibri"/>
      <family val="2"/>
      <scheme val="minor"/>
    </font>
  </fonts>
  <fills count="10">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E3E1E1"/>
        <bgColor indexed="64"/>
      </patternFill>
    </fill>
    <fill>
      <patternFill patternType="solid">
        <fgColor theme="7" tint="0.79998168889431442"/>
        <bgColor indexed="64"/>
      </patternFill>
    </fill>
    <fill>
      <patternFill patternType="solid">
        <fgColor theme="5"/>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2">
    <xf numFmtId="0" fontId="0" fillId="0" borderId="0"/>
    <xf numFmtId="0" fontId="8" fillId="0" borderId="0"/>
  </cellStyleXfs>
  <cellXfs count="89">
    <xf numFmtId="0" fontId="0" fillId="0" borderId="0" xfId="0"/>
    <xf numFmtId="0" fontId="0" fillId="4" borderId="0" xfId="0" applyFill="1"/>
    <xf numFmtId="0" fontId="0" fillId="0" borderId="0" xfId="0" applyFill="1"/>
    <xf numFmtId="0" fontId="0" fillId="0" borderId="0" xfId="0" applyAlignment="1">
      <alignment vertical="center"/>
    </xf>
    <xf numFmtId="0" fontId="5" fillId="0" borderId="1" xfId="0" applyFont="1" applyFill="1" applyBorder="1" applyAlignment="1">
      <alignment vertical="center"/>
    </xf>
    <xf numFmtId="0" fontId="7" fillId="0" borderId="0" xfId="0" applyFont="1"/>
    <xf numFmtId="0" fontId="0" fillId="7" borderId="0" xfId="0" applyFill="1"/>
    <xf numFmtId="164" fontId="5" fillId="0" borderId="1" xfId="0" applyNumberFormat="1" applyFont="1" applyFill="1" applyBorder="1" applyAlignment="1">
      <alignment horizontal="center" vertical="center"/>
    </xf>
    <xf numFmtId="0" fontId="9" fillId="8" borderId="4" xfId="1" applyFont="1" applyFill="1" applyBorder="1" applyAlignment="1">
      <alignment horizontal="center"/>
    </xf>
    <xf numFmtId="0" fontId="0" fillId="8" borderId="0" xfId="0" applyFill="1"/>
    <xf numFmtId="0" fontId="10" fillId="8" borderId="0" xfId="0" applyFont="1" applyFill="1"/>
    <xf numFmtId="0" fontId="0" fillId="9" borderId="0" xfId="0" applyFill="1"/>
    <xf numFmtId="0" fontId="0" fillId="0" borderId="0" xfId="0" applyFill="1" applyBorder="1"/>
    <xf numFmtId="0" fontId="6" fillId="0" borderId="0" xfId="0" applyFont="1"/>
    <xf numFmtId="0" fontId="0" fillId="2" borderId="6" xfId="0" applyFill="1" applyBorder="1"/>
    <xf numFmtId="0" fontId="0" fillId="2" borderId="7" xfId="0" applyFill="1" applyBorder="1"/>
    <xf numFmtId="0" fontId="0" fillId="2" borderId="8" xfId="0" applyFill="1" applyBorder="1"/>
    <xf numFmtId="0" fontId="1" fillId="2" borderId="9" xfId="0" applyFont="1" applyFill="1" applyBorder="1"/>
    <xf numFmtId="0" fontId="0" fillId="2" borderId="0" xfId="0" applyFill="1" applyBorder="1"/>
    <xf numFmtId="0" fontId="0" fillId="2" borderId="10" xfId="0" applyFill="1" applyBorder="1"/>
    <xf numFmtId="0" fontId="0" fillId="2" borderId="9" xfId="0" applyFill="1" applyBorder="1"/>
    <xf numFmtId="0" fontId="0" fillId="2" borderId="11" xfId="0" applyFill="1" applyBorder="1"/>
    <xf numFmtId="0" fontId="0" fillId="2" borderId="12" xfId="0" applyFill="1" applyBorder="1"/>
    <xf numFmtId="0" fontId="0" fillId="2" borderId="13" xfId="0" applyFill="1" applyBorder="1"/>
    <xf numFmtId="0" fontId="0" fillId="4" borderId="0" xfId="0" applyFill="1" applyBorder="1"/>
    <xf numFmtId="0" fontId="0" fillId="4" borderId="10" xfId="0" applyFill="1" applyBorder="1"/>
    <xf numFmtId="0" fontId="0" fillId="4" borderId="9" xfId="0" applyFill="1" applyBorder="1"/>
    <xf numFmtId="0" fontId="0" fillId="3" borderId="6" xfId="0" applyFill="1" applyBorder="1"/>
    <xf numFmtId="0" fontId="0" fillId="3" borderId="7" xfId="0" applyFill="1" applyBorder="1"/>
    <xf numFmtId="0" fontId="0" fillId="3" borderId="8" xfId="0" applyFill="1" applyBorder="1"/>
    <xf numFmtId="0" fontId="1" fillId="3" borderId="9" xfId="0" applyFont="1" applyFill="1" applyBorder="1"/>
    <xf numFmtId="0" fontId="0" fillId="3" borderId="0" xfId="0" applyFill="1" applyBorder="1"/>
    <xf numFmtId="0" fontId="0" fillId="3" borderId="10" xfId="0" applyFill="1" applyBorder="1"/>
    <xf numFmtId="0" fontId="0" fillId="3" borderId="9" xfId="0" applyFill="1" applyBorder="1"/>
    <xf numFmtId="0" fontId="0" fillId="3" borderId="11" xfId="0" applyFill="1" applyBorder="1"/>
    <xf numFmtId="0" fontId="0" fillId="3" borderId="12" xfId="0" applyFill="1" applyBorder="1"/>
    <xf numFmtId="0" fontId="0" fillId="3" borderId="13" xfId="0" applyFill="1" applyBorder="1"/>
    <xf numFmtId="0" fontId="0" fillId="2" borderId="9" xfId="0" applyFill="1" applyBorder="1" applyAlignment="1">
      <alignment vertical="center"/>
    </xf>
    <xf numFmtId="0" fontId="0" fillId="2" borderId="0" xfId="0" applyFill="1" applyBorder="1" applyAlignment="1">
      <alignment vertical="center"/>
    </xf>
    <xf numFmtId="0" fontId="0" fillId="2" borderId="10" xfId="0" applyFill="1" applyBorder="1" applyAlignment="1">
      <alignment vertical="center"/>
    </xf>
    <xf numFmtId="0" fontId="1" fillId="4" borderId="9" xfId="0" applyFont="1" applyFill="1" applyBorder="1" applyAlignment="1">
      <alignment vertical="center"/>
    </xf>
    <xf numFmtId="0" fontId="0" fillId="4" borderId="0" xfId="0" applyFill="1" applyBorder="1" applyAlignment="1">
      <alignment vertical="center"/>
    </xf>
    <xf numFmtId="0" fontId="0" fillId="4" borderId="10" xfId="0" applyFill="1" applyBorder="1" applyAlignment="1">
      <alignment vertical="center"/>
    </xf>
    <xf numFmtId="0" fontId="0" fillId="4" borderId="9" xfId="0" applyFill="1" applyBorder="1" applyAlignment="1">
      <alignment vertical="center"/>
    </xf>
    <xf numFmtId="0" fontId="0" fillId="4" borderId="0" xfId="0" applyFill="1" applyBorder="1" applyAlignment="1">
      <alignment horizontal="center" vertical="center"/>
    </xf>
    <xf numFmtId="0" fontId="0" fillId="3" borderId="9" xfId="0" applyFill="1" applyBorder="1" applyAlignment="1">
      <alignment vertical="center"/>
    </xf>
    <xf numFmtId="0" fontId="0" fillId="3" borderId="0" xfId="0" applyFill="1" applyBorder="1" applyAlignment="1">
      <alignment vertical="center"/>
    </xf>
    <xf numFmtId="0" fontId="0" fillId="3" borderId="10" xfId="0" applyFill="1" applyBorder="1" applyAlignment="1">
      <alignment vertical="center"/>
    </xf>
    <xf numFmtId="0" fontId="0" fillId="3" borderId="0" xfId="0" applyFill="1" applyBorder="1" applyAlignment="1">
      <alignment horizontal="center"/>
    </xf>
    <xf numFmtId="165" fontId="0" fillId="6" borderId="5" xfId="0" applyNumberFormat="1" applyFill="1" applyBorder="1" applyAlignment="1">
      <alignment vertical="center"/>
    </xf>
    <xf numFmtId="164" fontId="0" fillId="6" borderId="5" xfId="0" applyNumberFormat="1" applyFill="1" applyBorder="1" applyAlignment="1">
      <alignment vertical="center"/>
    </xf>
    <xf numFmtId="0" fontId="0" fillId="2" borderId="0" xfId="0" applyFill="1" applyBorder="1" applyAlignment="1">
      <alignment horizontal="center" vertical="center"/>
    </xf>
    <xf numFmtId="0" fontId="0" fillId="6" borderId="5" xfId="0" applyFill="1" applyBorder="1" applyAlignment="1">
      <alignment horizontal="center" vertical="center"/>
    </xf>
    <xf numFmtId="1" fontId="0" fillId="6" borderId="5" xfId="0" applyNumberFormat="1" applyFill="1" applyBorder="1" applyAlignment="1">
      <alignment vertical="center"/>
    </xf>
    <xf numFmtId="0" fontId="0" fillId="7" borderId="6" xfId="0" applyFill="1" applyBorder="1"/>
    <xf numFmtId="0" fontId="0" fillId="7" borderId="7" xfId="0" applyFill="1" applyBorder="1"/>
    <xf numFmtId="0" fontId="0" fillId="7" borderId="8" xfId="0" applyFill="1" applyBorder="1"/>
    <xf numFmtId="0" fontId="0" fillId="7" borderId="9" xfId="0" applyFill="1" applyBorder="1"/>
    <xf numFmtId="0" fontId="0" fillId="7" borderId="0" xfId="0" applyFill="1" applyBorder="1"/>
    <xf numFmtId="0" fontId="0" fillId="7" borderId="10" xfId="0" applyFill="1" applyBorder="1"/>
    <xf numFmtId="0" fontId="0" fillId="7" borderId="9" xfId="0" applyFill="1" applyBorder="1" applyAlignment="1">
      <alignment vertical="center"/>
    </xf>
    <xf numFmtId="0" fontId="0" fillId="7" borderId="0" xfId="0" applyFill="1" applyBorder="1" applyAlignment="1">
      <alignment vertical="center"/>
    </xf>
    <xf numFmtId="0" fontId="0" fillId="7" borderId="10" xfId="0" applyFill="1" applyBorder="1" applyAlignment="1">
      <alignment vertical="center"/>
    </xf>
    <xf numFmtId="0" fontId="0" fillId="7" borderId="11" xfId="0" applyFill="1" applyBorder="1"/>
    <xf numFmtId="0" fontId="1" fillId="7" borderId="0" xfId="0" applyFont="1" applyFill="1" applyBorder="1" applyAlignment="1">
      <alignment vertical="center"/>
    </xf>
    <xf numFmtId="0" fontId="0" fillId="7" borderId="0" xfId="0" applyFill="1" applyBorder="1" applyAlignment="1">
      <alignment horizontal="center" vertical="center"/>
    </xf>
    <xf numFmtId="0" fontId="1" fillId="7" borderId="0" xfId="0" applyFont="1" applyFill="1" applyBorder="1"/>
    <xf numFmtId="0" fontId="0" fillId="0" borderId="8" xfId="0" applyFill="1" applyBorder="1"/>
    <xf numFmtId="0" fontId="0" fillId="0" borderId="10" xfId="0" applyFill="1" applyBorder="1"/>
    <xf numFmtId="0" fontId="0" fillId="0" borderId="10" xfId="0" applyFill="1" applyBorder="1" applyAlignment="1">
      <alignment vertical="center"/>
    </xf>
    <xf numFmtId="0" fontId="0" fillId="0" borderId="13" xfId="0" applyFill="1" applyBorder="1"/>
    <xf numFmtId="0" fontId="11" fillId="4" borderId="0" xfId="0" applyFont="1" applyFill="1" applyBorder="1" applyAlignment="1">
      <alignment horizontal="center" vertical="center"/>
    </xf>
    <xf numFmtId="0" fontId="12" fillId="7" borderId="9" xfId="0" applyFont="1" applyFill="1" applyBorder="1"/>
    <xf numFmtId="1" fontId="0" fillId="5" borderId="5" xfId="0" applyNumberFormat="1" applyFill="1" applyBorder="1" applyAlignment="1" applyProtection="1">
      <alignment vertical="center"/>
      <protection locked="0"/>
    </xf>
    <xf numFmtId="164" fontId="0" fillId="5" borderId="5" xfId="0" applyNumberFormat="1" applyFill="1" applyBorder="1" applyAlignment="1" applyProtection="1">
      <alignment vertical="center"/>
      <protection locked="0"/>
    </xf>
    <xf numFmtId="0" fontId="0" fillId="5" borderId="5" xfId="0" applyFill="1" applyBorder="1" applyAlignment="1" applyProtection="1">
      <alignment vertical="center"/>
      <protection locked="0"/>
    </xf>
    <xf numFmtId="0" fontId="0" fillId="0" borderId="0" xfId="0" applyProtection="1">
      <protection locked="0"/>
    </xf>
    <xf numFmtId="0" fontId="6" fillId="0" borderId="0" xfId="0" applyFont="1" applyProtection="1">
      <protection locked="0"/>
    </xf>
    <xf numFmtId="0" fontId="0" fillId="0" borderId="0" xfId="0" applyAlignment="1" applyProtection="1">
      <alignment vertical="center"/>
      <protection locked="0"/>
    </xf>
    <xf numFmtId="0" fontId="0" fillId="5" borderId="14"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16" xfId="0" applyFill="1" applyBorder="1" applyAlignment="1" applyProtection="1">
      <alignment horizontal="left" vertical="center"/>
      <protection locked="0"/>
    </xf>
    <xf numFmtId="0" fontId="13" fillId="7" borderId="0" xfId="0" applyFont="1" applyFill="1" applyBorder="1" applyAlignment="1">
      <alignment horizontal="left" vertical="top" wrapText="1"/>
    </xf>
    <xf numFmtId="0" fontId="13" fillId="7" borderId="10" xfId="0" applyFont="1" applyFill="1" applyBorder="1" applyAlignment="1">
      <alignment horizontal="left" vertical="top" wrapText="1"/>
    </xf>
    <xf numFmtId="0" fontId="13" fillId="7" borderId="12" xfId="0" applyFont="1" applyFill="1" applyBorder="1" applyAlignment="1">
      <alignment horizontal="left" vertical="top" wrapText="1"/>
    </xf>
    <xf numFmtId="0" fontId="13" fillId="7" borderId="13" xfId="0" applyFont="1" applyFill="1" applyBorder="1" applyAlignment="1">
      <alignment horizontal="left" vertical="top" wrapText="1"/>
    </xf>
    <xf numFmtId="0" fontId="4" fillId="0" borderId="1" xfId="0" applyFont="1" applyFill="1" applyBorder="1" applyAlignment="1">
      <alignment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cellXfs>
  <cellStyles count="2">
    <cellStyle name="Normal" xfId="0" builtinId="0"/>
    <cellStyle name="Normal_Ark1" xfId="1" xr:uid="{17794AD9-6A7E-45E8-9596-F084B6E14347}"/>
  </cellStyles>
  <dxfs count="325">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4" tint="0.79998168889431442"/>
        </patternFill>
      </fill>
    </dxf>
    <dxf>
      <fill>
        <patternFill>
          <bgColor rgb="FFFF9999"/>
        </patternFill>
      </fill>
    </dxf>
    <dxf>
      <fill>
        <patternFill>
          <bgColor theme="7" tint="0.79998168889431442"/>
        </patternFill>
      </fill>
    </dxf>
    <dxf>
      <fill>
        <patternFill>
          <bgColor theme="5" tint="0.39994506668294322"/>
        </patternFill>
      </fill>
    </dxf>
    <dxf>
      <fill>
        <patternFill>
          <bgColor theme="5" tint="0.79998168889431442"/>
        </patternFill>
      </fill>
    </dxf>
    <dxf>
      <fill>
        <patternFill>
          <bgColor rgb="FFFF7C80"/>
        </patternFill>
      </fill>
    </dxf>
    <dxf>
      <fill>
        <patternFill>
          <bgColor rgb="FFEDB9F1"/>
        </patternFill>
      </fill>
    </dxf>
    <dxf>
      <fill>
        <patternFill>
          <bgColor theme="4" tint="0.59996337778862885"/>
        </patternFill>
      </fill>
    </dxf>
    <dxf>
      <fill>
        <patternFill>
          <bgColor theme="9" tint="0.59996337778862885"/>
        </patternFill>
      </fill>
    </dxf>
    <dxf>
      <fill>
        <patternFill>
          <bgColor theme="7" tint="0.59996337778862885"/>
        </patternFill>
      </fill>
    </dxf>
    <dxf>
      <fill>
        <patternFill>
          <bgColor rgb="FFFF9999"/>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theme="5" tint="0.39994506668294322"/>
        </patternFill>
      </fill>
    </dxf>
    <dxf>
      <fill>
        <patternFill>
          <bgColor rgb="FFFF7C80"/>
        </patternFill>
      </fill>
    </dxf>
    <dxf>
      <fill>
        <patternFill>
          <bgColor rgb="FFEDB9F1"/>
        </patternFill>
      </fill>
    </dxf>
    <dxf>
      <fill>
        <patternFill>
          <bgColor theme="4" tint="0.59996337778862885"/>
        </patternFill>
      </fill>
    </dxf>
    <dxf>
      <fill>
        <patternFill>
          <bgColor theme="9" tint="0.59996337778862885"/>
        </patternFill>
      </fill>
    </dxf>
    <dxf>
      <fill>
        <patternFill>
          <bgColor theme="7" tint="0.59996337778862885"/>
        </patternFill>
      </fill>
    </dxf>
    <dxf>
      <fill>
        <patternFill>
          <bgColor rgb="FFFF9999"/>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theme="9" tint="0.59996337778862885"/>
        </patternFill>
      </fill>
    </dxf>
    <dxf>
      <fill>
        <patternFill>
          <bgColor theme="7" tint="0.59996337778862885"/>
        </patternFill>
      </fill>
    </dxf>
    <dxf>
      <fill>
        <patternFill>
          <bgColor theme="5" tint="0.39994506668294322"/>
        </patternFill>
      </fill>
    </dxf>
    <dxf>
      <fill>
        <patternFill>
          <bgColor rgb="FFEDB9F1"/>
        </patternFill>
      </fill>
    </dxf>
    <dxf>
      <fill>
        <patternFill>
          <bgColor theme="4" tint="0.59996337778862885"/>
        </patternFill>
      </fill>
    </dxf>
    <dxf>
      <fill>
        <patternFill>
          <bgColor rgb="FFFF7C80"/>
        </patternFill>
      </fill>
    </dxf>
    <dxf>
      <fill>
        <patternFill>
          <bgColor rgb="FFFF9999"/>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theme="5" tint="0.39994506668294322"/>
        </patternFill>
      </fill>
    </dxf>
    <dxf>
      <fill>
        <patternFill>
          <bgColor theme="7" tint="0.59996337778862885"/>
        </patternFill>
      </fill>
    </dxf>
    <dxf>
      <fill>
        <patternFill>
          <bgColor theme="9" tint="0.59996337778862885"/>
        </patternFill>
      </fill>
    </dxf>
    <dxf>
      <fill>
        <patternFill>
          <bgColor theme="4" tint="0.59996337778862885"/>
        </patternFill>
      </fill>
    </dxf>
    <dxf>
      <fill>
        <patternFill>
          <bgColor rgb="FFEDB9F1"/>
        </patternFill>
      </fill>
    </dxf>
    <dxf>
      <fill>
        <patternFill>
          <bgColor rgb="FFFF7C80"/>
        </patternFill>
      </fill>
    </dxf>
    <dxf>
      <fill>
        <patternFill>
          <bgColor rgb="FFFF9999"/>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rgb="FFEDB9F1"/>
        </patternFill>
      </fill>
    </dxf>
    <dxf>
      <fill>
        <patternFill>
          <bgColor theme="9" tint="0.59996337778862885"/>
        </patternFill>
      </fill>
    </dxf>
    <dxf>
      <fill>
        <patternFill>
          <bgColor theme="7" tint="0.59996337778862885"/>
        </patternFill>
      </fill>
    </dxf>
    <dxf>
      <fill>
        <patternFill>
          <bgColor theme="5" tint="0.39994506668294322"/>
        </patternFill>
      </fill>
    </dxf>
    <dxf>
      <fill>
        <patternFill>
          <bgColor rgb="FFFF7C80"/>
        </patternFill>
      </fill>
    </dxf>
    <dxf>
      <fill>
        <patternFill>
          <bgColor theme="4" tint="0.59996337778862885"/>
        </patternFill>
      </fill>
    </dxf>
    <dxf>
      <fill>
        <patternFill>
          <bgColor rgb="FFFF999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9" tint="0.59996337778862885"/>
        </patternFill>
      </fill>
    </dxf>
    <dxf>
      <fill>
        <patternFill>
          <bgColor theme="7" tint="0.79998168889431442"/>
        </patternFill>
      </fill>
    </dxf>
    <dxf>
      <fill>
        <patternFill>
          <bgColor theme="7" tint="0.59996337778862885"/>
        </patternFill>
      </fill>
    </dxf>
    <dxf>
      <fill>
        <patternFill>
          <bgColor rgb="FFFF7C80"/>
        </patternFill>
      </fill>
    </dxf>
    <dxf>
      <fill>
        <patternFill>
          <bgColor rgb="FFEDB9F1"/>
        </patternFill>
      </fill>
    </dxf>
    <dxf>
      <fill>
        <patternFill>
          <bgColor theme="5" tint="0.39994506668294322"/>
        </patternFill>
      </fill>
    </dxf>
    <dxf>
      <fill>
        <patternFill>
          <bgColor theme="4" tint="0.59996337778862885"/>
        </patternFill>
      </fill>
    </dxf>
    <dxf>
      <fill>
        <patternFill>
          <bgColor rgb="FFFF9999"/>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rgb="FFFF7C80"/>
        </patternFill>
      </fill>
    </dxf>
    <dxf>
      <fill>
        <patternFill>
          <bgColor theme="5" tint="0.39994506668294322"/>
        </patternFill>
      </fill>
    </dxf>
    <dxf>
      <fill>
        <patternFill>
          <bgColor theme="7" tint="0.59996337778862885"/>
        </patternFill>
      </fill>
    </dxf>
    <dxf>
      <fill>
        <patternFill>
          <bgColor theme="9" tint="0.59996337778862885"/>
        </patternFill>
      </fill>
    </dxf>
    <dxf>
      <fill>
        <patternFill>
          <bgColor theme="4" tint="0.59996337778862885"/>
        </patternFill>
      </fill>
    </dxf>
    <dxf>
      <fill>
        <patternFill>
          <bgColor rgb="FFEDB9F1"/>
        </patternFill>
      </fill>
    </dxf>
    <dxf>
      <fill>
        <patternFill>
          <bgColor rgb="FFFF9999"/>
        </patternFill>
      </fill>
    </dxf>
    <dxf>
      <fill>
        <patternFill>
          <bgColor rgb="FFEDB9F1"/>
        </patternFill>
      </fill>
    </dxf>
    <dxf>
      <fill>
        <patternFill>
          <bgColor theme="4" tint="0.59996337778862885"/>
        </patternFill>
      </fill>
    </dxf>
    <dxf>
      <fill>
        <patternFill>
          <bgColor theme="7" tint="0.79998168889431442"/>
        </patternFill>
      </fill>
    </dxf>
    <dxf>
      <fill>
        <patternFill>
          <bgColor theme="9" tint="0.59996337778862885"/>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9999"/>
        </patternFill>
      </fill>
    </dxf>
    <dxf>
      <fill>
        <patternFill>
          <bgColor theme="5" tint="0.39994506668294322"/>
        </patternFill>
      </fill>
    </dxf>
    <dxf>
      <fill>
        <patternFill>
          <bgColor theme="7" tint="0.59996337778862885"/>
        </patternFill>
      </fill>
    </dxf>
    <dxf>
      <fill>
        <patternFill>
          <bgColor rgb="FFEDB9F1"/>
        </patternFill>
      </fill>
    </dxf>
    <dxf>
      <fill>
        <patternFill>
          <bgColor theme="9" tint="0.79998168889431442"/>
        </patternFill>
      </fill>
    </dxf>
    <dxf>
      <fill>
        <patternFill>
          <bgColor theme="5" tint="0.39994506668294322"/>
        </patternFill>
      </fill>
    </dxf>
    <dxf>
      <fill>
        <patternFill>
          <bgColor theme="4" tint="0.79998168889431442"/>
        </patternFill>
      </fill>
    </dxf>
    <dxf>
      <fill>
        <patternFill>
          <bgColor rgb="FFFF9999"/>
        </patternFill>
      </fill>
    </dxf>
    <dxf>
      <fill>
        <patternFill>
          <bgColor theme="5" tint="0.79998168889431442"/>
        </patternFill>
      </fill>
    </dxf>
    <dxf>
      <fill>
        <patternFill>
          <bgColor theme="7" tint="0.59996337778862885"/>
        </patternFill>
      </fill>
    </dxf>
    <dxf>
      <fill>
        <patternFill>
          <bgColor rgb="FFFF7C80"/>
        </patternFill>
      </fill>
    </dxf>
    <dxf>
      <fill>
        <patternFill>
          <bgColor theme="4" tint="0.59996337778862885"/>
        </patternFill>
      </fill>
    </dxf>
    <dxf>
      <fill>
        <patternFill>
          <bgColor theme="7" tint="0.79998168889431442"/>
        </patternFill>
      </fill>
    </dxf>
    <dxf>
      <fill>
        <patternFill>
          <bgColor theme="9" tint="0.59996337778862885"/>
        </patternFill>
      </fill>
    </dxf>
    <dxf>
      <fill>
        <patternFill>
          <bgColor rgb="FFEDB9F1"/>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rgb="FFFF9999"/>
        </patternFill>
      </fill>
    </dxf>
    <dxf>
      <fill>
        <patternFill>
          <bgColor rgb="FFFF7C80"/>
        </patternFill>
      </fill>
    </dxf>
    <dxf>
      <fill>
        <patternFill>
          <bgColor theme="5" tint="0.39994506668294322"/>
        </patternFill>
      </fill>
    </dxf>
    <dxf>
      <fill>
        <patternFill>
          <bgColor theme="7" tint="0.59996337778862885"/>
        </patternFill>
      </fill>
    </dxf>
    <dxf>
      <fill>
        <patternFill>
          <bgColor theme="9" tint="0.59996337778862885"/>
        </patternFill>
      </fill>
    </dxf>
    <dxf>
      <fill>
        <patternFill>
          <bgColor theme="4" tint="0.59996337778862885"/>
        </patternFill>
      </fill>
    </dxf>
    <dxf>
      <fill>
        <patternFill>
          <bgColor theme="7" tint="0.59996337778862885"/>
        </patternFill>
      </fill>
    </dxf>
    <dxf>
      <fill>
        <patternFill>
          <bgColor theme="5" tint="0.39994506668294322"/>
        </patternFill>
      </fill>
    </dxf>
    <dxf>
      <fill>
        <patternFill>
          <bgColor rgb="FFFF7C80"/>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rgb="FFFF9999"/>
        </patternFill>
      </fill>
    </dxf>
    <dxf>
      <fill>
        <patternFill>
          <bgColor theme="4" tint="0.59996337778862885"/>
        </patternFill>
      </fill>
    </dxf>
    <dxf>
      <fill>
        <patternFill>
          <bgColor theme="9" tint="0.59996337778862885"/>
        </patternFill>
      </fill>
    </dxf>
    <dxf>
      <fill>
        <patternFill>
          <bgColor theme="4" tint="0.79998168889431442"/>
        </patternFill>
      </fill>
    </dxf>
    <dxf>
      <fill>
        <patternFill>
          <bgColor theme="9" tint="0.59996337778862885"/>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rgb="FFFF9999"/>
        </patternFill>
      </fill>
    </dxf>
    <dxf>
      <fill>
        <patternFill>
          <bgColor rgb="FFFF7C80"/>
        </patternFill>
      </fill>
    </dxf>
    <dxf>
      <fill>
        <patternFill>
          <bgColor theme="5" tint="0.39994506668294322"/>
        </patternFill>
      </fill>
    </dxf>
    <dxf>
      <fill>
        <patternFill>
          <bgColor theme="7" tint="0.59996337778862885"/>
        </patternFill>
      </fill>
    </dxf>
    <dxf>
      <fill>
        <patternFill>
          <bgColor theme="4" tint="0.59996337778862885"/>
        </patternFill>
      </fill>
    </dxf>
    <dxf>
      <fill>
        <patternFill>
          <bgColor theme="7" tint="0.59996337778862885"/>
        </patternFill>
      </fill>
    </dxf>
    <dxf>
      <fill>
        <patternFill>
          <bgColor theme="9" tint="0.59996337778862885"/>
        </patternFill>
      </fill>
    </dxf>
    <dxf>
      <fill>
        <patternFill>
          <bgColor theme="4" tint="0.59996337778862885"/>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9999"/>
        </patternFill>
      </fill>
    </dxf>
    <dxf>
      <fill>
        <patternFill>
          <bgColor theme="5" tint="0.39994506668294322"/>
        </patternFill>
      </fill>
    </dxf>
    <dxf>
      <fill>
        <patternFill>
          <bgColor rgb="FFFF7C80"/>
        </patternFill>
      </fill>
    </dxf>
    <dxf>
      <fill>
        <patternFill>
          <bgColor rgb="FFFF7C80"/>
        </patternFill>
      </fill>
    </dxf>
    <dxf>
      <fill>
        <patternFill>
          <bgColor theme="5" tint="0.39994506668294322"/>
        </patternFill>
      </fill>
    </dxf>
    <dxf>
      <fill>
        <patternFill>
          <bgColor theme="7" tint="0.59996337778862885"/>
        </patternFill>
      </fill>
    </dxf>
    <dxf>
      <fill>
        <patternFill>
          <bgColor theme="9" tint="0.59996337778862885"/>
        </patternFill>
      </fill>
    </dxf>
    <dxf>
      <fill>
        <patternFill>
          <bgColor theme="4" tint="0.59996337778862885"/>
        </patternFill>
      </fill>
    </dxf>
    <dxf>
      <fill>
        <patternFill>
          <bgColor rgb="FFFF9999"/>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rgb="FFFF7C80"/>
        </patternFill>
      </fill>
    </dxf>
    <dxf>
      <fill>
        <patternFill>
          <bgColor theme="5" tint="0.39994506668294322"/>
        </patternFill>
      </fill>
    </dxf>
    <dxf>
      <fill>
        <patternFill>
          <bgColor theme="7" tint="0.59996337778862885"/>
        </patternFill>
      </fill>
    </dxf>
    <dxf>
      <fill>
        <patternFill>
          <bgColor theme="9" tint="0.59996337778862885"/>
        </patternFill>
      </fill>
    </dxf>
    <dxf>
      <fill>
        <patternFill>
          <bgColor theme="7" tint="0.79998168889431442"/>
        </patternFill>
      </fill>
    </dxf>
    <dxf>
      <fill>
        <patternFill>
          <bgColor theme="5" tint="0.79998168889431442"/>
        </patternFill>
      </fill>
    </dxf>
    <dxf>
      <fill>
        <patternFill>
          <bgColor rgb="FFFF9999"/>
        </patternFill>
      </fill>
    </dxf>
    <dxf>
      <fill>
        <patternFill>
          <bgColor theme="4" tint="0.59996337778862885"/>
        </patternFill>
      </fill>
    </dxf>
    <dxf>
      <fill>
        <patternFill>
          <bgColor theme="4" tint="0.79998168889431442"/>
        </patternFill>
      </fill>
    </dxf>
    <dxf>
      <fill>
        <patternFill>
          <bgColor theme="9" tint="0.79998168889431442"/>
        </patternFill>
      </fill>
    </dxf>
    <dxf>
      <fill>
        <patternFill>
          <bgColor rgb="FFFF7C80"/>
        </patternFill>
      </fill>
    </dxf>
    <dxf>
      <fill>
        <patternFill>
          <bgColor theme="5" tint="0.39994506668294322"/>
        </patternFill>
      </fill>
    </dxf>
    <dxf>
      <fill>
        <patternFill>
          <bgColor theme="7" tint="0.59996337778862885"/>
        </patternFill>
      </fill>
    </dxf>
    <dxf>
      <fill>
        <patternFill>
          <bgColor theme="9" tint="0.59996337778862885"/>
        </patternFill>
      </fill>
    </dxf>
    <dxf>
      <fill>
        <patternFill>
          <bgColor theme="4" tint="0.59996337778862885"/>
        </patternFill>
      </fill>
    </dxf>
    <dxf>
      <fill>
        <patternFill>
          <bgColor rgb="FFFF9999"/>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rgb="FFFF7C80"/>
        </patternFill>
      </fill>
    </dxf>
    <dxf>
      <fill>
        <patternFill>
          <bgColor theme="5" tint="0.39994506668294322"/>
        </patternFill>
      </fill>
    </dxf>
    <dxf>
      <fill>
        <patternFill>
          <bgColor theme="9" tint="0.59996337778862885"/>
        </patternFill>
      </fill>
    </dxf>
    <dxf>
      <fill>
        <patternFill>
          <bgColor theme="4" tint="0.59996337778862885"/>
        </patternFill>
      </fill>
    </dxf>
    <dxf>
      <fill>
        <patternFill>
          <bgColor theme="9" tint="0.79998168889431442"/>
        </patternFill>
      </fill>
    </dxf>
    <dxf>
      <fill>
        <patternFill>
          <bgColor rgb="FFFF9999"/>
        </patternFill>
      </fill>
    </dxf>
    <dxf>
      <fill>
        <patternFill>
          <bgColor theme="5" tint="0.79998168889431442"/>
        </patternFill>
      </fill>
    </dxf>
    <dxf>
      <fill>
        <patternFill>
          <bgColor theme="7" tint="0.79998168889431442"/>
        </patternFill>
      </fill>
    </dxf>
    <dxf>
      <fill>
        <patternFill>
          <bgColor theme="7" tint="0.59996337778862885"/>
        </patternFill>
      </fill>
    </dxf>
    <dxf>
      <fill>
        <patternFill>
          <bgColor theme="4" tint="0.79998168889431442"/>
        </patternFill>
      </fill>
    </dxf>
    <dxf>
      <fill>
        <patternFill>
          <bgColor rgb="FFFF7C80"/>
        </patternFill>
      </fill>
    </dxf>
    <dxf>
      <fill>
        <patternFill>
          <bgColor theme="5" tint="0.39994506668294322"/>
        </patternFill>
      </fill>
    </dxf>
    <dxf>
      <fill>
        <patternFill>
          <bgColor theme="7" tint="0.59996337778862885"/>
        </patternFill>
      </fill>
    </dxf>
    <dxf>
      <fill>
        <patternFill>
          <bgColor theme="9" tint="0.59996337778862885"/>
        </patternFill>
      </fill>
    </dxf>
    <dxf>
      <fill>
        <patternFill>
          <bgColor theme="4" tint="0.59996337778862885"/>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rgb="FFFF9999"/>
        </patternFill>
      </fill>
    </dxf>
    <dxf>
      <fill>
        <patternFill>
          <bgColor theme="4" tint="0.79998168889431442"/>
        </patternFill>
      </fill>
    </dxf>
    <dxf>
      <fill>
        <patternFill>
          <bgColor rgb="FFFF7C80"/>
        </patternFill>
      </fill>
    </dxf>
    <dxf>
      <fill>
        <patternFill>
          <bgColor rgb="FFFF9999"/>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theme="4" tint="0.59996337778862885"/>
        </patternFill>
      </fill>
    </dxf>
    <dxf>
      <fill>
        <patternFill>
          <bgColor theme="9" tint="0.59996337778862885"/>
        </patternFill>
      </fill>
    </dxf>
    <dxf>
      <fill>
        <patternFill>
          <bgColor theme="7" tint="0.59996337778862885"/>
        </patternFill>
      </fill>
    </dxf>
    <dxf>
      <fill>
        <patternFill>
          <bgColor theme="5" tint="0.39994506668294322"/>
        </patternFill>
      </fill>
    </dxf>
    <dxf>
      <fill>
        <patternFill>
          <bgColor theme="4" tint="0.59996337778862885"/>
        </patternFill>
      </fill>
    </dxf>
    <dxf>
      <fill>
        <patternFill>
          <bgColor theme="7" tint="0.79998168889431442"/>
        </patternFill>
      </fill>
    </dxf>
    <dxf>
      <fill>
        <patternFill>
          <bgColor rgb="FFFF999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9" tint="0.59996337778862885"/>
        </patternFill>
      </fill>
    </dxf>
    <dxf>
      <fill>
        <patternFill>
          <bgColor theme="7" tint="0.59996337778862885"/>
        </patternFill>
      </fill>
    </dxf>
    <dxf>
      <fill>
        <patternFill>
          <bgColor theme="5" tint="0.39994506668294322"/>
        </patternFill>
      </fill>
    </dxf>
    <dxf>
      <fill>
        <patternFill>
          <bgColor rgb="FFFF7C80"/>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7C80"/>
        </patternFill>
      </fill>
    </dxf>
    <dxf>
      <fill>
        <patternFill>
          <bgColor rgb="FFFF9999"/>
        </patternFill>
      </fill>
    </dxf>
    <dxf>
      <fill>
        <patternFill>
          <bgColor theme="4" tint="0.59996337778862885"/>
        </patternFill>
      </fill>
    </dxf>
    <dxf>
      <fill>
        <patternFill>
          <bgColor theme="9" tint="0.59996337778862885"/>
        </patternFill>
      </fill>
    </dxf>
    <dxf>
      <fill>
        <patternFill>
          <bgColor theme="7" tint="0.59996337778862885"/>
        </patternFill>
      </fill>
    </dxf>
    <dxf>
      <fill>
        <patternFill>
          <bgColor theme="5" tint="0.3999450666829432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4" tint="0.59996337778862885"/>
        </patternFill>
      </fill>
    </dxf>
    <dxf>
      <fill>
        <patternFill>
          <bgColor theme="9" tint="0.79998168889431442"/>
        </patternFill>
      </fill>
    </dxf>
    <dxf>
      <fill>
        <patternFill>
          <bgColor rgb="FFFF9999"/>
        </patternFill>
      </fill>
    </dxf>
    <dxf>
      <fill>
        <patternFill>
          <bgColor theme="7" tint="0.79998168889431442"/>
        </patternFill>
      </fill>
    </dxf>
    <dxf>
      <fill>
        <patternFill>
          <bgColor theme="9" tint="0.59996337778862885"/>
        </patternFill>
      </fill>
    </dxf>
    <dxf>
      <fill>
        <patternFill>
          <bgColor theme="7" tint="0.59996337778862885"/>
        </patternFill>
      </fill>
    </dxf>
    <dxf>
      <fill>
        <patternFill>
          <bgColor theme="5" tint="0.39994506668294322"/>
        </patternFill>
      </fill>
    </dxf>
    <dxf>
      <fill>
        <patternFill>
          <bgColor theme="5" tint="0.79998168889431442"/>
        </patternFill>
      </fill>
    </dxf>
    <dxf>
      <fill>
        <patternFill>
          <bgColor rgb="FFFF7C80"/>
        </patternFill>
      </fill>
    </dxf>
    <dxf>
      <fill>
        <patternFill>
          <bgColor rgb="FFFF9999"/>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theme="9" tint="0.59996337778862885"/>
        </patternFill>
      </fill>
    </dxf>
    <dxf>
      <fill>
        <patternFill>
          <bgColor theme="5" tint="0.79998168889431442"/>
        </patternFill>
      </fill>
    </dxf>
    <dxf>
      <fill>
        <patternFill>
          <bgColor rgb="FFFF7C80"/>
        </patternFill>
      </fill>
    </dxf>
    <dxf>
      <fill>
        <patternFill>
          <bgColor theme="5" tint="0.39994506668294322"/>
        </patternFill>
      </fill>
    </dxf>
    <dxf>
      <fill>
        <patternFill>
          <bgColor theme="7" tint="0.59996337778862885"/>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FF7C80"/>
        </patternFill>
      </fill>
    </dxf>
    <dxf>
      <fill>
        <patternFill>
          <bgColor theme="5" tint="0.39994506668294322"/>
        </patternFill>
      </fill>
    </dxf>
    <dxf>
      <fill>
        <patternFill>
          <bgColor theme="7" tint="0.59996337778862885"/>
        </patternFill>
      </fill>
    </dxf>
    <dxf>
      <fill>
        <patternFill>
          <bgColor theme="7" tint="0.79998168889431442"/>
        </patternFill>
      </fill>
    </dxf>
    <dxf>
      <fill>
        <patternFill>
          <bgColor rgb="FFFF9999"/>
        </patternFill>
      </fill>
    </dxf>
    <dxf>
      <fill>
        <patternFill>
          <bgColor theme="4" tint="0.59996337778862885"/>
        </patternFill>
      </fill>
    </dxf>
    <dxf>
      <fill>
        <patternFill>
          <bgColor theme="4" tint="0.59996337778862885"/>
        </patternFill>
      </fill>
    </dxf>
    <dxf>
      <fill>
        <patternFill>
          <bgColor theme="7" tint="0.79998168889431442"/>
        </patternFill>
      </fill>
    </dxf>
    <dxf>
      <fill>
        <patternFill>
          <bgColor theme="5" tint="0.79998168889431442"/>
        </patternFill>
      </fill>
    </dxf>
    <dxf>
      <fill>
        <patternFill>
          <bgColor rgb="FFFF9999"/>
        </patternFill>
      </fill>
    </dxf>
    <dxf>
      <fill>
        <patternFill>
          <bgColor theme="9" tint="0.79998168889431442"/>
        </patternFill>
      </fill>
    </dxf>
    <dxf>
      <fill>
        <patternFill>
          <bgColor theme="4" tint="0.79998168889431442"/>
        </patternFill>
      </fill>
    </dxf>
    <dxf>
      <fill>
        <patternFill>
          <bgColor theme="9" tint="0.59996337778862885"/>
        </patternFill>
      </fill>
    </dxf>
    <dxf>
      <fill>
        <patternFill>
          <bgColor rgb="FFFF7C80"/>
        </patternFill>
      </fill>
    </dxf>
    <dxf>
      <fill>
        <patternFill>
          <bgColor theme="5" tint="0.39994506668294322"/>
        </patternFill>
      </fill>
    </dxf>
    <dxf>
      <fill>
        <patternFill>
          <bgColor theme="7" tint="0.59996337778862885"/>
        </patternFill>
      </fill>
    </dxf>
    <dxf>
      <fill>
        <patternFill>
          <bgColor rgb="FFFF7C80"/>
        </patternFill>
      </fill>
    </dxf>
    <dxf>
      <fill>
        <patternFill>
          <bgColor theme="5" tint="0.39994506668294322"/>
        </patternFill>
      </fill>
    </dxf>
    <dxf>
      <fill>
        <patternFill>
          <bgColor theme="7" tint="0.59996337778862885"/>
        </patternFill>
      </fill>
    </dxf>
    <dxf>
      <fill>
        <patternFill>
          <bgColor theme="9" tint="0.59996337778862885"/>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9999"/>
        </patternFill>
      </fill>
    </dxf>
    <dxf>
      <fill>
        <patternFill>
          <bgColor theme="5" tint="0.79998168889431442"/>
        </patternFill>
      </fill>
    </dxf>
    <dxf>
      <fill>
        <patternFill>
          <bgColor theme="4" tint="0.59996337778862885"/>
        </patternFill>
      </fill>
    </dxf>
    <dxf>
      <fill>
        <patternFill>
          <bgColor theme="5" tint="0.79998168889431442"/>
        </patternFill>
      </fill>
    </dxf>
    <dxf>
      <fill>
        <patternFill>
          <bgColor rgb="FFFF9999"/>
        </patternFill>
      </fill>
    </dxf>
    <dxf>
      <fill>
        <patternFill>
          <bgColor rgb="FFFF7C80"/>
        </patternFill>
      </fill>
    </dxf>
    <dxf>
      <fill>
        <patternFill>
          <bgColor theme="5" tint="0.39994506668294322"/>
        </patternFill>
      </fill>
    </dxf>
    <dxf>
      <fill>
        <patternFill>
          <bgColor theme="7" tint="0.59996337778862885"/>
        </patternFill>
      </fill>
    </dxf>
    <dxf>
      <fill>
        <patternFill>
          <bgColor theme="9" tint="0.59996337778862885"/>
        </patternFill>
      </fill>
    </dxf>
    <dxf>
      <fill>
        <patternFill>
          <bgColor theme="4" tint="0.59996337778862885"/>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theme="7" tint="0.59996337778862885"/>
        </patternFill>
      </fill>
    </dxf>
    <dxf>
      <fill>
        <patternFill>
          <bgColor theme="9" tint="0.59996337778862885"/>
        </patternFill>
      </fill>
    </dxf>
    <dxf>
      <fill>
        <patternFill>
          <bgColor theme="4" tint="0.59996337778862885"/>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rgb="FFFF7C80"/>
        </patternFill>
      </fill>
    </dxf>
    <dxf>
      <fill>
        <patternFill>
          <bgColor theme="5" tint="0.39994506668294322"/>
        </patternFill>
      </fill>
    </dxf>
    <dxf>
      <fill>
        <patternFill>
          <bgColor rgb="FFFF9999"/>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4" tint="0.59996337778862885"/>
        </patternFill>
      </fill>
    </dxf>
    <dxf>
      <fill>
        <patternFill>
          <bgColor theme="9" tint="0.59996337778862885"/>
        </patternFill>
      </fill>
    </dxf>
    <dxf>
      <fill>
        <patternFill>
          <bgColor theme="7" tint="0.59996337778862885"/>
        </patternFill>
      </fill>
    </dxf>
    <dxf>
      <fill>
        <patternFill>
          <bgColor theme="5" tint="0.39994506668294322"/>
        </patternFill>
      </fill>
    </dxf>
    <dxf>
      <fill>
        <patternFill>
          <bgColor rgb="FFFF7C80"/>
        </patternFill>
      </fill>
    </dxf>
    <dxf>
      <fill>
        <patternFill>
          <bgColor rgb="FFDDEBF7"/>
        </patternFill>
      </fill>
    </dxf>
    <dxf>
      <fill>
        <patternFill>
          <bgColor rgb="FFFF9999"/>
        </patternFill>
      </fill>
    </dxf>
    <dxf>
      <fill>
        <patternFill>
          <bgColor theme="7" tint="0.59996337778862885"/>
        </patternFill>
      </fill>
    </dxf>
    <dxf>
      <fill>
        <patternFill>
          <bgColor theme="9" tint="0.59996337778862885"/>
        </patternFill>
      </fill>
    </dxf>
    <dxf>
      <fill>
        <patternFill>
          <bgColor theme="4" tint="0.59996337778862885"/>
        </patternFill>
      </fill>
    </dxf>
    <dxf>
      <fill>
        <patternFill>
          <bgColor rgb="FFFFF2CC"/>
        </patternFill>
      </fill>
    </dxf>
    <dxf>
      <fill>
        <patternFill>
          <bgColor rgb="FFDDEBF7"/>
        </patternFill>
      </fill>
    </dxf>
    <dxf>
      <fill>
        <patternFill>
          <bgColor rgb="FFE2EFDA"/>
        </patternFill>
      </fill>
    </dxf>
    <dxf>
      <fill>
        <patternFill>
          <bgColor rgb="FFFCE4D6"/>
        </patternFill>
      </fill>
    </dxf>
    <dxf>
      <fill>
        <patternFill>
          <bgColor rgb="FFFF9999"/>
        </patternFill>
      </fill>
    </dxf>
    <dxf>
      <fill>
        <patternFill>
          <bgColor rgb="FFFF7C80"/>
        </patternFill>
      </fill>
    </dxf>
    <dxf>
      <fill>
        <patternFill>
          <bgColor theme="5" tint="0.39994506668294322"/>
        </patternFill>
      </fill>
    </dxf>
    <dxf>
      <fill>
        <patternFill patternType="solid">
          <bgColor rgb="FFE3E1E1"/>
        </patternFill>
      </fill>
    </dxf>
    <dxf>
      <fill>
        <patternFill>
          <bgColor rgb="FFFF7C80"/>
        </patternFill>
      </fill>
    </dxf>
    <dxf>
      <fill>
        <patternFill>
          <bgColor theme="9" tint="0.39994506668294322"/>
        </patternFill>
      </fill>
    </dxf>
  </dxfs>
  <tableStyles count="0" defaultTableStyle="TableStyleMedium2" defaultPivotStyle="PivotStyleLight16"/>
  <colors>
    <mruColors>
      <color rgb="FFE3E1E1"/>
      <color rgb="FFFF9999"/>
      <color rgb="FFFFCCCC"/>
      <color rgb="FFDDEBF7"/>
      <color rgb="FFFCE4D6"/>
      <color rgb="FFFFF2CC"/>
      <color rgb="FFE2EFDA"/>
      <color rgb="FFEDB9F1"/>
      <color rgb="FFFF7C80"/>
      <color rgb="FFF197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190498</xdr:rowOff>
    </xdr:from>
    <xdr:to>
      <xdr:col>22</xdr:col>
      <xdr:colOff>133350</xdr:colOff>
      <xdr:row>36</xdr:row>
      <xdr:rowOff>133350</xdr:rowOff>
    </xdr:to>
    <xdr:sp macro="" textlink="">
      <xdr:nvSpPr>
        <xdr:cNvPr id="2" name="Tekstfelt 1" descr="Decorative" title="Decorative">
          <a:extLst>
            <a:ext uri="{FF2B5EF4-FFF2-40B4-BE49-F238E27FC236}">
              <a16:creationId xmlns:a16="http://schemas.microsoft.com/office/drawing/2014/main" id="{00000000-0008-0000-0000-000002000000}"/>
            </a:ext>
          </a:extLst>
        </xdr:cNvPr>
        <xdr:cNvSpPr txBox="1"/>
      </xdr:nvSpPr>
      <xdr:spPr>
        <a:xfrm>
          <a:off x="609600" y="190498"/>
          <a:ext cx="12934950" cy="6800852"/>
        </a:xfrm>
        <a:prstGeom prst="rect">
          <a:avLst/>
        </a:prstGeom>
        <a:solidFill>
          <a:schemeClr val="accent6">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lang="da-DK" sz="1100" b="1"/>
        </a:p>
        <a:p>
          <a:pPr algn="r"/>
          <a:endParaRPr lang="da-DK" sz="1100" b="1"/>
        </a:p>
        <a:p>
          <a:pPr algn="r"/>
          <a:endParaRPr lang="da-DK" sz="1100" b="1"/>
        </a:p>
        <a:p>
          <a:pPr algn="r"/>
          <a:endParaRPr lang="da-DK" sz="1100" b="1"/>
        </a:p>
        <a:p>
          <a:pPr algn="r"/>
          <a:r>
            <a:rPr lang="da-DK" sz="1100" b="1"/>
            <a:t>Vers. Juli</a:t>
          </a:r>
          <a:r>
            <a:rPr lang="da-DK" sz="1100" b="1" baseline="0"/>
            <a:t> 2026</a:t>
          </a:r>
          <a:endParaRPr lang="da-DK" sz="1100" b="1"/>
        </a:p>
        <a:p>
          <a:endParaRPr lang="da-DK" sz="1100" b="1"/>
        </a:p>
        <a:p>
          <a:r>
            <a:rPr lang="da-DK" sz="1100" b="1"/>
            <a:t>Beskrivelse</a:t>
          </a:r>
          <a:endParaRPr lang="da-DK" sz="1100" b="1">
            <a:solidFill>
              <a:schemeClr val="tx1"/>
            </a:solidFill>
          </a:endParaRPr>
        </a:p>
        <a:p>
          <a:r>
            <a:rPr lang="da-DK" sz="1100">
              <a:solidFill>
                <a:schemeClr val="tx1"/>
              </a:solidFill>
              <a:effectLst/>
              <a:latin typeface="+mn-lt"/>
              <a:ea typeface="+mn-ea"/>
              <a:cs typeface="+mn-cs"/>
            </a:rPr>
            <a:t>NP-regnearket er et hjælpeværktøj til at foretage fosfor-konsekvensvurderinger i vådområdeprojekter/lavbundsprojekter og korrektioner </a:t>
          </a:r>
          <a:r>
            <a:rPr lang="da-DK" sz="1100">
              <a:solidFill>
                <a:schemeClr val="dk1"/>
              </a:solidFill>
              <a:effectLst/>
              <a:latin typeface="+mn-lt"/>
              <a:ea typeface="+mn-ea"/>
              <a:cs typeface="+mn-cs"/>
            </a:rPr>
            <a:t>for nedstrømsbeliggende søer. I tidligere versioner af regnearket har beregningerne været delt op i tre faner. Med 2026-versionen er de nu samlet i én fane.</a:t>
          </a:r>
        </a:p>
        <a:p>
          <a:endParaRPr lang="da-DK" sz="1100" baseline="0"/>
        </a:p>
        <a:p>
          <a:r>
            <a:rPr lang="da-DK" sz="1100" b="1" baseline="0"/>
            <a:t>Baggrund</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NP-vekselkursen er</a:t>
          </a:r>
          <a:r>
            <a:rPr lang="da-DK" sz="1100" baseline="0">
              <a:solidFill>
                <a:schemeClr val="dk1"/>
              </a:solidFill>
              <a:effectLst/>
              <a:latin typeface="+mn-lt"/>
              <a:ea typeface="+mn-ea"/>
              <a:cs typeface="+mn-cs"/>
            </a:rPr>
            <a:t> beregnet</a:t>
          </a:r>
          <a:r>
            <a:rPr lang="da-DK" sz="1100">
              <a:solidFill>
                <a:schemeClr val="dk1"/>
              </a:solidFill>
              <a:effectLst/>
              <a:latin typeface="+mn-lt"/>
              <a:ea typeface="+mn-ea"/>
              <a:cs typeface="+mn-cs"/>
            </a:rPr>
            <a:t> på baggrund af data fra det marine modelprojekt, som danner grundlag for den marine del af Vandområdeplanerne (2021-2027). For hvert delopland er beregnet, hvor meget kvælstofmålbelastningen ændres som funktion af ændret fosforbelastningen. På baggrund heraf kan beregnes en vandområdespecifik NP-vekselkurs eller P-følsomhed, som angiver, hvor meget en given mængde kvælstof svarer til i fosforækvivalenter og omvendt. NP-vekselkursen kan anvendes til at vurdere, om et projekt - givet den i projektet beregnede N-effekt og potentielle, midlertidige P-merudledning - samlet set vil have en positiv miljøeffekt for det berørte kystvandområde, i den periode som er påvirket af den potentielle midlertidig P-merudledning.</a:t>
          </a: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a:effectLst/>
            </a:rPr>
            <a:t>For hvert</a:t>
          </a:r>
          <a:r>
            <a:rPr lang="da-DK" baseline="0">
              <a:effectLst/>
            </a:rPr>
            <a:t> delopland er beregnet en værdi for oplandets NP-vekselkurs (fremgår af fanen"rullelister mv."), jo højere værdien er, jo større risiko for at tilstanden forværres i den marine recipient ved en merudledning af fosfor. Det vurderes, at så længe den potentielle midlertidige P-merudledning ikke reducerer N-effekten med mere end 100 %, vil projektet samlet set have en positiv effekt på deloplandet.</a:t>
          </a:r>
        </a:p>
        <a:p>
          <a:pPr marL="0" marR="0" lvl="0" indent="0" defTabSz="914400" eaLnBrk="1" fontAlgn="auto" latinLnBrk="0" hangingPunct="1">
            <a:lnSpc>
              <a:spcPct val="100000"/>
            </a:lnSpc>
            <a:spcBef>
              <a:spcPts val="0"/>
            </a:spcBef>
            <a:spcAft>
              <a:spcPts val="0"/>
            </a:spcAft>
            <a:buClrTx/>
            <a:buSzTx/>
            <a:buFontTx/>
            <a:buNone/>
            <a:tabLst/>
            <a:defRPr/>
          </a:pPr>
          <a:r>
            <a:rPr lang="da-DK" baseline="0">
              <a:effectLst/>
            </a:rPr>
            <a:t>Dette benyttes </a:t>
          </a:r>
          <a:r>
            <a:rPr lang="da-DK" u="sng" baseline="0">
              <a:effectLst/>
            </a:rPr>
            <a:t>kun</a:t>
          </a:r>
          <a:r>
            <a:rPr lang="da-DK" baseline="0">
              <a:effectLst/>
            </a:rPr>
            <a:t> i sammenhæng med fosforrisikovurderingen, den reducerede N-effekt skal </a:t>
          </a:r>
          <a:r>
            <a:rPr lang="da-DK" u="sng" baseline="0">
              <a:effectLst/>
            </a:rPr>
            <a:t>ikke</a:t>
          </a:r>
          <a:r>
            <a:rPr lang="da-DK" baseline="0">
              <a:effectLst/>
            </a:rPr>
            <a:t> anvendes i ansøgningen, da den kun er midlertidig, indtil projektets P-udledning reduceres/ophører.</a:t>
          </a:r>
        </a:p>
        <a:p>
          <a:pPr marL="0" marR="0" lvl="0" indent="0" defTabSz="914400" eaLnBrk="1" fontAlgn="auto" latinLnBrk="0" hangingPunct="1">
            <a:lnSpc>
              <a:spcPct val="100000"/>
            </a:lnSpc>
            <a:spcBef>
              <a:spcPts val="0"/>
            </a:spcBef>
            <a:spcAft>
              <a:spcPts val="0"/>
            </a:spcAft>
            <a:buClrTx/>
            <a:buSzTx/>
            <a:buFontTx/>
            <a:buNone/>
            <a:tabLst/>
            <a:defRPr/>
          </a:pPr>
          <a:r>
            <a:rPr lang="da-DK" baseline="0">
              <a:effectLst/>
            </a:rPr>
            <a:t>Modeller og vekselkurs er beregnet af DHI/AU. </a:t>
          </a: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r>
            <a:rPr lang="da-DK" sz="1100">
              <a:solidFill>
                <a:schemeClr val="dk1"/>
              </a:solidFill>
              <a:effectLst/>
              <a:latin typeface="+mn-lt"/>
              <a:ea typeface="+mn-ea"/>
              <a:cs typeface="+mn-cs"/>
            </a:rPr>
            <a:t>NP-regnearket er bygget op så brugeren selv skal indtaste færrest mulige oplysninger. Anvendelsen forudsætter at brugeren på forhånd kender 1) </a:t>
          </a:r>
          <a:r>
            <a:rPr lang="da-DK" sz="1100">
              <a:solidFill>
                <a:schemeClr val="tx1"/>
              </a:solidFill>
              <a:effectLst/>
              <a:latin typeface="+mn-lt"/>
              <a:ea typeface="+mn-ea"/>
              <a:cs typeface="+mn-cs"/>
            </a:rPr>
            <a:t>estimater for vådområdeprojektets/lavbundsprojekets</a:t>
          </a:r>
          <a:r>
            <a:rPr lang="da-DK" sz="1100">
              <a:solidFill>
                <a:schemeClr val="dk1"/>
              </a:solidFill>
              <a:effectLst/>
              <a:latin typeface="+mn-lt"/>
              <a:ea typeface="+mn-ea"/>
              <a:cs typeface="+mn-cs"/>
            </a:rPr>
            <a:t> forventede kvælstofreduktion (N) og potentielle, midlertidige fosforudledning (P) 2) alle nedstrømsbeliggende, målsatte søer og 3) den marine recipient (kystvandet).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De hvide felter i regnearket er til bruger-input, mens de grå er beregningsfelter. Ved indtastning i NP-regnearket, beregnes – for så vidt at der er angivet nedstrøms søer - ændringen i søernes fosfor-indløbskoncentration samt korrigeres for den enkelte søs kvælstof- og fosforretention. Regnearket tager højde for at søerne kan ligge i kæde i vandløbet, og søerne skal derfor indtastes i den rækkefølge de forekommer i ned igennem vandløbssystemet, fra projektområde til kystvand. De eventuelt korrigeret N og P estimater anvendes herefter til at beregne den resterende effekt ved kystvandet (N</a:t>
          </a:r>
          <a:r>
            <a:rPr lang="da-DK" sz="1100" baseline="-25000">
              <a:solidFill>
                <a:schemeClr val="dk1"/>
              </a:solidFill>
              <a:effectLst/>
              <a:latin typeface="+mn-lt"/>
              <a:ea typeface="+mn-ea"/>
              <a:cs typeface="+mn-cs"/>
            </a:rPr>
            <a:t>rest</a:t>
          </a:r>
          <a:r>
            <a:rPr lang="da-DK" sz="1100">
              <a:solidFill>
                <a:schemeClr val="dk1"/>
              </a:solidFill>
              <a:effectLst/>
              <a:latin typeface="+mn-lt"/>
              <a:ea typeface="+mn-ea"/>
              <a:cs typeface="+mn-cs"/>
            </a:rPr>
            <a:t>).</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NP-regnearket er sat op således at det forsøger at guide brugeren i forhold til opmærksomhedspunkter. For søernes tilstande- og målsætninger anvendes en farvegradient fra rød (dårlig tilstand) til blå (høj tilstand), hvor dårlig tilstand kan påkræve særlig opmærksomhed. Medfører en øget tilførsel af fosfor en ændring i søernes fosfor-indløbskoncentration eller bliver den resterende effekt ved kyst reduceret med mere end 100%, vil regnearket også fremhæve beregningsfelterne med rødt. I sådanne tilfælde kan man anvende feltet ’P-afværge’ til at undersøge hvor meget fosforudledningen skal reduceres med.</a:t>
          </a:r>
        </a:p>
        <a:p>
          <a:r>
            <a:rPr lang="da-DK" sz="1100" i="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I regnearket er der en mulighed for at lave et hurtigt opslag på de enkelte søers tilstandsparametre og målsætninger</a:t>
          </a:r>
          <a:r>
            <a:rPr lang="da-DK" sz="1100">
              <a:solidFill>
                <a:schemeClr val="tx1"/>
              </a:solidFill>
              <a:effectLst/>
              <a:latin typeface="+mn-lt"/>
              <a:ea typeface="+mn-ea"/>
              <a:cs typeface="+mn-cs"/>
            </a:rPr>
            <a:t>.</a:t>
          </a:r>
          <a:endParaRPr lang="da-DK" sz="1100" baseline="0">
            <a:solidFill>
              <a:schemeClr val="tx1"/>
            </a:solidFill>
          </a:endParaRPr>
        </a:p>
        <a:p>
          <a:endParaRPr lang="da-DK" sz="1100" baseline="0"/>
        </a:p>
        <a:p>
          <a:pPr marL="0" marR="0" lvl="0" indent="0" defTabSz="914400" eaLnBrk="1" fontAlgn="auto" latinLnBrk="0" hangingPunct="1">
            <a:lnSpc>
              <a:spcPct val="100000"/>
            </a:lnSpc>
            <a:spcBef>
              <a:spcPts val="0"/>
            </a:spcBef>
            <a:spcAft>
              <a:spcPts val="0"/>
            </a:spcAft>
            <a:buClrTx/>
            <a:buSzTx/>
            <a:buFontTx/>
            <a:buNone/>
            <a:tabLst/>
            <a:defRPr/>
          </a:pPr>
          <a:r>
            <a:rPr lang="da-DK" sz="1100" b="0" baseline="0">
              <a:solidFill>
                <a:schemeClr val="dk1"/>
              </a:solidFill>
              <a:effectLst/>
              <a:latin typeface="+mn-lt"/>
              <a:ea typeface="+mn-ea"/>
              <a:cs typeface="+mn-cs"/>
            </a:rPr>
            <a:t>Denne version erstatter tidligere version, </a:t>
          </a:r>
          <a:r>
            <a:rPr lang="da-DK" sz="1100" b="0" baseline="0">
              <a:solidFill>
                <a:schemeClr val="tx1"/>
              </a:solidFill>
              <a:effectLst/>
              <a:latin typeface="+mn-lt"/>
              <a:ea typeface="+mn-ea"/>
              <a:cs typeface="+mn-cs"/>
            </a:rPr>
            <a:t>dog vil tidligere version være gyldig i en overgangsfase til udgangen af 2026. Det betyder at fra den 1. januar 2027 skal alle etableringsansøgninger indeholde en fosforrisikovurdering, foretaget ved brug af dette skema.</a:t>
          </a:r>
          <a:endParaRPr lang="da-DK" sz="1100" b="1" baseline="0">
            <a:solidFill>
              <a:schemeClr val="tx1"/>
            </a:solidFill>
            <a:effectLst/>
            <a:latin typeface="+mn-lt"/>
            <a:ea typeface="+mn-ea"/>
            <a:cs typeface="+mn-cs"/>
          </a:endParaRPr>
        </a:p>
        <a:p>
          <a:endParaRPr lang="da-DK" sz="1100" baseline="0"/>
        </a:p>
      </xdr:txBody>
    </xdr:sp>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
  <sheetViews>
    <sheetView zoomScale="80" zoomScaleNormal="80" workbookViewId="0">
      <selection activeCell="AA10" sqref="AA10"/>
    </sheetView>
  </sheetViews>
  <sheetFormatPr defaultRowHeight="15" x14ac:dyDescent="0.25"/>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C21E7-E6BD-4CA7-8871-571AD40A5A34}">
  <dimension ref="A1:AP79"/>
  <sheetViews>
    <sheetView tabSelected="1" zoomScale="80" zoomScaleNormal="80" workbookViewId="0">
      <selection activeCell="C5" sqref="C5"/>
    </sheetView>
  </sheetViews>
  <sheetFormatPr defaultRowHeight="15" x14ac:dyDescent="0.25"/>
  <cols>
    <col min="2" max="2" width="14" customWidth="1"/>
    <col min="3" max="3" width="23.5703125" customWidth="1"/>
    <col min="4" max="4" width="3.5703125" customWidth="1"/>
    <col min="5" max="5" width="11" customWidth="1"/>
    <col min="6" max="6" width="3.5703125" customWidth="1"/>
    <col min="7" max="7" width="10.5703125" customWidth="1"/>
    <col min="8" max="8" width="3.5703125" customWidth="1"/>
    <col min="9" max="9" width="10.5703125" customWidth="1"/>
    <col min="10" max="10" width="3.5703125" customWidth="1"/>
    <col min="11" max="11" width="10.5703125" customWidth="1"/>
    <col min="12" max="12" width="3.5703125" customWidth="1"/>
    <col min="14" max="14" width="3.5703125" customWidth="1"/>
    <col min="15" max="15" width="11.85546875" customWidth="1"/>
    <col min="16" max="16" width="3.5703125" customWidth="1"/>
    <col min="17" max="17" width="16.140625" customWidth="1"/>
    <col min="18" max="18" width="3.5703125" customWidth="1"/>
    <col min="19" max="19" width="12.5703125" customWidth="1"/>
    <col min="20" max="20" width="3.5703125" customWidth="1"/>
    <col min="21" max="21" width="20.85546875" customWidth="1"/>
    <col min="22" max="22" width="3.5703125" customWidth="1"/>
    <col min="23" max="23" width="13" customWidth="1"/>
    <col min="24" max="24" width="3.5703125" customWidth="1"/>
    <col min="25" max="25" width="12.5703125" customWidth="1"/>
    <col min="26" max="27" width="3.5703125" customWidth="1"/>
    <col min="31" max="31" width="10.85546875" customWidth="1"/>
    <col min="32" max="32" width="2.42578125" customWidth="1"/>
    <col min="33" max="33" width="10.85546875" customWidth="1"/>
    <col min="34" max="34" width="13" customWidth="1"/>
    <col min="35" max="35" width="3.85546875" customWidth="1"/>
  </cols>
  <sheetData>
    <row r="1" spans="1:42" x14ac:dyDescent="0.25">
      <c r="AJ1" s="2"/>
    </row>
    <row r="2" spans="1:42" ht="5.0999999999999996" customHeight="1" x14ac:dyDescent="0.25">
      <c r="A2" s="14"/>
      <c r="B2" s="15"/>
      <c r="C2" s="15"/>
      <c r="D2" s="15"/>
      <c r="E2" s="15"/>
      <c r="F2" s="15"/>
      <c r="G2" s="15"/>
      <c r="H2" s="15"/>
      <c r="I2" s="15"/>
      <c r="J2" s="15"/>
      <c r="K2" s="15"/>
      <c r="L2" s="15"/>
      <c r="M2" s="15"/>
      <c r="N2" s="15"/>
      <c r="O2" s="15"/>
      <c r="P2" s="15"/>
      <c r="Q2" s="15"/>
      <c r="R2" s="15"/>
      <c r="S2" s="15"/>
      <c r="T2" s="15"/>
      <c r="U2" s="15"/>
      <c r="V2" s="15"/>
      <c r="W2" s="15"/>
      <c r="X2" s="15"/>
      <c r="Y2" s="15"/>
      <c r="Z2" s="16"/>
      <c r="AB2" s="54"/>
      <c r="AC2" s="55"/>
      <c r="AD2" s="55"/>
      <c r="AE2" s="55"/>
      <c r="AF2" s="55"/>
      <c r="AG2" s="55"/>
      <c r="AH2" s="55"/>
      <c r="AI2" s="56"/>
      <c r="AJ2" s="67"/>
    </row>
    <row r="3" spans="1:42" x14ac:dyDescent="0.25">
      <c r="A3" s="17" t="s">
        <v>1354</v>
      </c>
      <c r="B3" s="18"/>
      <c r="C3" s="18"/>
      <c r="D3" s="18"/>
      <c r="E3" s="18"/>
      <c r="F3" s="18"/>
      <c r="G3" s="18"/>
      <c r="H3" s="18"/>
      <c r="I3" s="18"/>
      <c r="J3" s="18"/>
      <c r="K3" s="18"/>
      <c r="L3" s="18"/>
      <c r="M3" s="18"/>
      <c r="N3" s="18"/>
      <c r="O3" s="18"/>
      <c r="P3" s="18"/>
      <c r="Q3" s="18"/>
      <c r="R3" s="18"/>
      <c r="S3" s="18"/>
      <c r="T3" s="18"/>
      <c r="U3" s="18"/>
      <c r="V3" s="18"/>
      <c r="W3" s="18"/>
      <c r="X3" s="18"/>
      <c r="Y3" s="18"/>
      <c r="Z3" s="19"/>
      <c r="AB3" s="72" t="s">
        <v>1353</v>
      </c>
      <c r="AC3" s="66"/>
      <c r="AD3" s="58"/>
      <c r="AE3" s="58"/>
      <c r="AF3" s="58"/>
      <c r="AG3" s="58"/>
      <c r="AH3" s="58"/>
      <c r="AI3" s="59"/>
      <c r="AJ3" s="68"/>
      <c r="AK3" s="76"/>
      <c r="AL3" s="76"/>
      <c r="AM3" s="76"/>
      <c r="AN3" s="76"/>
      <c r="AO3" s="76"/>
      <c r="AP3" s="76"/>
    </row>
    <row r="4" spans="1:42" ht="5.0999999999999996" customHeight="1" x14ac:dyDescent="0.25">
      <c r="A4" s="17"/>
      <c r="B4" s="18"/>
      <c r="C4" s="18"/>
      <c r="D4" s="18"/>
      <c r="E4" s="18"/>
      <c r="F4" s="18"/>
      <c r="G4" s="18"/>
      <c r="H4" s="18"/>
      <c r="I4" s="18"/>
      <c r="J4" s="18"/>
      <c r="K4" s="18"/>
      <c r="L4" s="18"/>
      <c r="M4" s="18"/>
      <c r="N4" s="18"/>
      <c r="O4" s="18"/>
      <c r="P4" s="18"/>
      <c r="Q4" s="18"/>
      <c r="R4" s="18"/>
      <c r="S4" s="18"/>
      <c r="T4" s="18"/>
      <c r="U4" s="18"/>
      <c r="V4" s="18"/>
      <c r="W4" s="18"/>
      <c r="X4" s="18"/>
      <c r="Y4" s="18"/>
      <c r="Z4" s="19"/>
      <c r="AB4" s="57"/>
      <c r="AC4" s="58"/>
      <c r="AD4" s="58"/>
      <c r="AE4" s="58"/>
      <c r="AF4" s="58"/>
      <c r="AG4" s="58"/>
      <c r="AH4" s="58"/>
      <c r="AI4" s="59"/>
      <c r="AJ4" s="68"/>
      <c r="AK4" s="76"/>
      <c r="AL4" s="76"/>
      <c r="AM4" s="76"/>
      <c r="AN4" s="76"/>
      <c r="AO4" s="76"/>
      <c r="AP4" s="76"/>
    </row>
    <row r="5" spans="1:42" s="3" customFormat="1" ht="17.25" x14ac:dyDescent="0.25">
      <c r="A5" s="37"/>
      <c r="B5" s="38" t="s">
        <v>1324</v>
      </c>
      <c r="C5" s="73"/>
      <c r="D5" s="38"/>
      <c r="E5" s="38" t="s">
        <v>1326</v>
      </c>
      <c r="F5" s="38"/>
      <c r="G5" s="38" t="s">
        <v>1328</v>
      </c>
      <c r="H5" s="38"/>
      <c r="I5" s="38"/>
      <c r="J5" s="38"/>
      <c r="K5" s="38"/>
      <c r="L5" s="38"/>
      <c r="M5" s="38"/>
      <c r="N5" s="38"/>
      <c r="O5" s="38"/>
      <c r="P5" s="38"/>
      <c r="Q5" s="38"/>
      <c r="R5" s="38"/>
      <c r="S5" s="38"/>
      <c r="T5" s="38"/>
      <c r="U5" s="38"/>
      <c r="V5" s="38"/>
      <c r="W5" s="51" t="s">
        <v>1359</v>
      </c>
      <c r="X5" s="38"/>
      <c r="Y5" s="38"/>
      <c r="Z5" s="39"/>
      <c r="AB5" s="60"/>
      <c r="AC5" s="64"/>
      <c r="AD5" s="61"/>
      <c r="AE5" s="61"/>
      <c r="AF5" s="61"/>
      <c r="AG5" s="61"/>
      <c r="AH5" s="65" t="s">
        <v>1304</v>
      </c>
      <c r="AI5" s="62"/>
      <c r="AJ5" s="69"/>
      <c r="AK5" s="78"/>
      <c r="AL5" s="78"/>
      <c r="AM5" s="78"/>
      <c r="AN5" s="78"/>
      <c r="AO5" s="78"/>
      <c r="AP5" s="78"/>
    </row>
    <row r="6" spans="1:42" ht="5.0999999999999996" customHeight="1" x14ac:dyDescent="0.25">
      <c r="A6" s="20"/>
      <c r="B6" s="18"/>
      <c r="C6" s="18"/>
      <c r="D6" s="18"/>
      <c r="E6" s="18"/>
      <c r="F6" s="18"/>
      <c r="G6" s="18"/>
      <c r="H6" s="18"/>
      <c r="I6" s="18"/>
      <c r="J6" s="18"/>
      <c r="K6" s="18"/>
      <c r="L6" s="18"/>
      <c r="M6" s="18"/>
      <c r="N6" s="18"/>
      <c r="O6" s="18"/>
      <c r="P6" s="18"/>
      <c r="Q6" s="18"/>
      <c r="R6" s="18"/>
      <c r="S6" s="18"/>
      <c r="T6" s="18"/>
      <c r="U6" s="18"/>
      <c r="V6" s="18"/>
      <c r="W6" s="18"/>
      <c r="X6" s="18"/>
      <c r="Y6" s="18"/>
      <c r="Z6" s="19"/>
      <c r="AB6" s="57"/>
      <c r="AC6" s="58"/>
      <c r="AD6" s="58"/>
      <c r="AE6" s="58"/>
      <c r="AF6" s="58"/>
      <c r="AG6" s="58"/>
      <c r="AH6" s="58"/>
      <c r="AI6" s="59"/>
      <c r="AJ6" s="68"/>
      <c r="AK6" s="76"/>
      <c r="AL6" s="76"/>
      <c r="AM6" s="76"/>
      <c r="AN6" s="76"/>
      <c r="AO6" s="76"/>
      <c r="AP6" s="76"/>
    </row>
    <row r="7" spans="1:42" s="3" customFormat="1" ht="17.25" x14ac:dyDescent="0.25">
      <c r="A7" s="37"/>
      <c r="B7" s="38" t="s">
        <v>1325</v>
      </c>
      <c r="C7" s="74"/>
      <c r="D7" s="38"/>
      <c r="E7" s="38" t="s">
        <v>1327</v>
      </c>
      <c r="F7" s="38"/>
      <c r="G7" s="38" t="s">
        <v>1329</v>
      </c>
      <c r="H7" s="38"/>
      <c r="I7" s="38"/>
      <c r="J7" s="38"/>
      <c r="K7" s="38" t="s">
        <v>1366</v>
      </c>
      <c r="L7" s="38"/>
      <c r="M7" s="74"/>
      <c r="N7" s="38"/>
      <c r="O7" s="38" t="s">
        <v>1327</v>
      </c>
      <c r="P7" s="38"/>
      <c r="Q7" s="38"/>
      <c r="R7" s="38"/>
      <c r="S7" s="38"/>
      <c r="T7" s="38"/>
      <c r="U7" s="38"/>
      <c r="V7" s="38"/>
      <c r="W7" s="50">
        <f>C7-M7</f>
        <v>0</v>
      </c>
      <c r="X7" s="38"/>
      <c r="Y7" s="38"/>
      <c r="Z7" s="39"/>
      <c r="AB7" s="60"/>
      <c r="AC7" s="61" t="s">
        <v>1349</v>
      </c>
      <c r="AD7" s="79"/>
      <c r="AE7" s="80"/>
      <c r="AF7" s="81"/>
      <c r="AG7" s="61" t="s">
        <v>470</v>
      </c>
      <c r="AH7" s="52" t="str">
        <f>IF(AD7="","",VLOOKUP(AD7,'Belastning sø'!A3:B439,2,FALSE))</f>
        <v/>
      </c>
      <c r="AI7" s="62"/>
      <c r="AJ7" s="69"/>
      <c r="AK7" s="78"/>
      <c r="AL7" s="78"/>
      <c r="AM7" s="78"/>
      <c r="AN7" s="78"/>
      <c r="AO7" s="78"/>
      <c r="AP7" s="78"/>
    </row>
    <row r="8" spans="1:42" x14ac:dyDescent="0.25">
      <c r="A8" s="21"/>
      <c r="B8" s="22"/>
      <c r="C8" s="22"/>
      <c r="D8" s="22"/>
      <c r="E8" s="22"/>
      <c r="F8" s="22"/>
      <c r="G8" s="22"/>
      <c r="H8" s="22"/>
      <c r="I8" s="22"/>
      <c r="J8" s="22"/>
      <c r="K8" s="22"/>
      <c r="L8" s="22"/>
      <c r="M8" s="22"/>
      <c r="N8" s="22"/>
      <c r="O8" s="22"/>
      <c r="P8" s="22"/>
      <c r="Q8" s="22"/>
      <c r="R8" s="22"/>
      <c r="S8" s="22"/>
      <c r="T8" s="22"/>
      <c r="U8" s="22"/>
      <c r="V8" s="22"/>
      <c r="W8" s="22"/>
      <c r="X8" s="22"/>
      <c r="Y8" s="22"/>
      <c r="Z8" s="23"/>
      <c r="AB8" s="57"/>
      <c r="AC8" s="58"/>
      <c r="AD8" s="58"/>
      <c r="AE8" s="58"/>
      <c r="AF8" s="58"/>
      <c r="AG8" s="58"/>
      <c r="AH8" s="58"/>
      <c r="AI8" s="59"/>
      <c r="AJ8" s="68"/>
      <c r="AK8" s="76"/>
      <c r="AL8" s="76"/>
      <c r="AM8" s="76"/>
      <c r="AN8" s="76"/>
      <c r="AO8" s="76"/>
      <c r="AP8" s="76"/>
    </row>
    <row r="9" spans="1:42" ht="5.0999999999999996" customHeight="1" x14ac:dyDescent="0.25">
      <c r="A9" s="26"/>
      <c r="B9" s="24"/>
      <c r="C9" s="24"/>
      <c r="D9" s="24"/>
      <c r="E9" s="24"/>
      <c r="F9" s="24"/>
      <c r="G9" s="24"/>
      <c r="H9" s="24"/>
      <c r="I9" s="24"/>
      <c r="J9" s="24"/>
      <c r="K9" s="24"/>
      <c r="L9" s="24"/>
      <c r="M9" s="24"/>
      <c r="N9" s="24"/>
      <c r="O9" s="24"/>
      <c r="P9" s="24"/>
      <c r="Q9" s="24"/>
      <c r="R9" s="24"/>
      <c r="S9" s="24"/>
      <c r="T9" s="24"/>
      <c r="U9" s="24"/>
      <c r="V9" s="24"/>
      <c r="W9" s="24"/>
      <c r="X9" s="24"/>
      <c r="Y9" s="24"/>
      <c r="Z9" s="25"/>
      <c r="AB9" s="57"/>
      <c r="AC9" s="58"/>
      <c r="AD9" s="58"/>
      <c r="AE9" s="58"/>
      <c r="AF9" s="58"/>
      <c r="AG9" s="58"/>
      <c r="AH9" s="58"/>
      <c r="AI9" s="59"/>
      <c r="AJ9" s="68"/>
      <c r="AK9" s="76"/>
      <c r="AL9" s="76"/>
      <c r="AM9" s="76"/>
      <c r="AN9" s="76"/>
      <c r="AO9" s="76"/>
      <c r="AP9" s="76"/>
    </row>
    <row r="10" spans="1:42" s="3" customFormat="1" ht="18" x14ac:dyDescent="0.25">
      <c r="A10" s="40" t="s">
        <v>1355</v>
      </c>
      <c r="B10" s="41"/>
      <c r="C10" s="41"/>
      <c r="D10" s="41"/>
      <c r="E10" s="71" t="s">
        <v>1304</v>
      </c>
      <c r="F10" s="41"/>
      <c r="G10" s="44" t="s">
        <v>1347</v>
      </c>
      <c r="H10" s="41"/>
      <c r="I10" s="44" t="s">
        <v>1340</v>
      </c>
      <c r="J10" s="41"/>
      <c r="K10" s="44" t="s">
        <v>1341</v>
      </c>
      <c r="L10" s="41"/>
      <c r="M10" s="44" t="s">
        <v>1170</v>
      </c>
      <c r="N10" s="41"/>
      <c r="O10" s="44" t="s">
        <v>1342</v>
      </c>
      <c r="P10" s="41"/>
      <c r="Q10" s="44" t="s">
        <v>1343</v>
      </c>
      <c r="R10" s="41"/>
      <c r="S10" s="44" t="s">
        <v>1357</v>
      </c>
      <c r="T10" s="41"/>
      <c r="U10" s="44" t="s">
        <v>1358</v>
      </c>
      <c r="V10" s="41"/>
      <c r="W10" s="44" t="s">
        <v>1364</v>
      </c>
      <c r="X10" s="41"/>
      <c r="Y10" s="41" t="s">
        <v>1363</v>
      </c>
      <c r="Z10" s="42"/>
      <c r="AB10" s="60"/>
      <c r="AC10" s="61"/>
      <c r="AD10" s="61"/>
      <c r="AE10" s="65" t="s">
        <v>1170</v>
      </c>
      <c r="AF10" s="65"/>
      <c r="AG10" s="65" t="s">
        <v>1302</v>
      </c>
      <c r="AH10" s="61"/>
      <c r="AI10" s="62"/>
      <c r="AJ10" s="69"/>
      <c r="AK10" s="78"/>
      <c r="AL10" s="78"/>
      <c r="AM10" s="78"/>
      <c r="AN10" s="78"/>
      <c r="AO10" s="78"/>
      <c r="AP10" s="78"/>
    </row>
    <row r="11" spans="1:42" ht="5.0999999999999996" customHeight="1" x14ac:dyDescent="0.25">
      <c r="A11" s="26"/>
      <c r="B11" s="24"/>
      <c r="C11" s="24"/>
      <c r="D11" s="24"/>
      <c r="E11" s="24"/>
      <c r="F11" s="24"/>
      <c r="G11" s="24"/>
      <c r="H11" s="24"/>
      <c r="I11" s="24"/>
      <c r="J11" s="24"/>
      <c r="K11" s="24"/>
      <c r="L11" s="24"/>
      <c r="M11" s="24"/>
      <c r="N11" s="24"/>
      <c r="O11" s="24"/>
      <c r="P11" s="24"/>
      <c r="Q11" s="24"/>
      <c r="R11" s="24"/>
      <c r="S11" s="24"/>
      <c r="T11" s="24"/>
      <c r="U11" s="24"/>
      <c r="V11" s="24"/>
      <c r="W11" s="24"/>
      <c r="X11" s="24"/>
      <c r="Y11" s="24"/>
      <c r="Z11" s="25"/>
      <c r="AB11" s="57"/>
      <c r="AC11" s="58"/>
      <c r="AD11" s="58"/>
      <c r="AE11" s="58"/>
      <c r="AF11" s="58"/>
      <c r="AG11" s="58"/>
      <c r="AH11" s="58"/>
      <c r="AI11" s="59"/>
      <c r="AJ11" s="68"/>
      <c r="AK11" s="76"/>
      <c r="AL11" s="76"/>
      <c r="AM11" s="76"/>
      <c r="AN11" s="76"/>
      <c r="AO11" s="76"/>
      <c r="AP11" s="76"/>
    </row>
    <row r="12" spans="1:42" s="3" customFormat="1" ht="17.25" customHeight="1" x14ac:dyDescent="0.25">
      <c r="A12" s="43"/>
      <c r="B12" s="41" t="s">
        <v>1330</v>
      </c>
      <c r="C12" s="75"/>
      <c r="D12" s="41" t="s">
        <v>470</v>
      </c>
      <c r="E12" s="52" t="str">
        <f>IF(C12="","",(VLOOKUP(C12,'Belastning sø'!A3:B439,2,FALSE)))</f>
        <v/>
      </c>
      <c r="F12" s="41"/>
      <c r="G12" s="49" t="str">
        <f>IF(E12="","",(IF(VLOOKUP(E12,'Belastning sø'!B3:G439,6,FALSE)="Ikke beregnet","Ukendt",VLOOKUP(E12,'Belastning sø'!B3:G439,6,FALSE))))</f>
        <v/>
      </c>
      <c r="H12" s="41"/>
      <c r="I12" s="53" t="str">
        <f>IF(G12="","",IF(G12="Ukendt","Ukendt",IF(G12=0,0,IF(42.1+17.8*LOG10(G12)&lt;0,0,IF(42.1+17.8*LOG10(G12)&gt;100,100,42.1+17.8*LOG10(G12))))))</f>
        <v/>
      </c>
      <c r="J12" s="41"/>
      <c r="K12" s="53" t="str">
        <f>IF(G12="","",(IF(G12="Ukendt","Ukendt",IF(G12=0,0,IF(0.299*(G12^0.0767)*100&lt;0,0,IF(0.299*(G12^0.0767)*100&gt;100,100,0.299*(G12^0.0767)*100))))))</f>
        <v/>
      </c>
      <c r="L12" s="41"/>
      <c r="M12" s="52" t="str">
        <f>IF(E12="","",VLOOKUP(E12,'Tilstande sø'!B3:H987,7,FALSE))</f>
        <v/>
      </c>
      <c r="N12" s="41"/>
      <c r="O12" s="53" t="str">
        <f>IF(E12="","",IF(ISBLANK(VLOOKUP('Fosforrisikovurdering søer+kyst'!E12,'Belastning sø'!B3:I439,8,FALSE)),"Ukendt",VLOOKUP('Fosforrisikovurdering søer+kyst'!E12,'Belastning sø'!B3:I439,8,FALSE)))</f>
        <v/>
      </c>
      <c r="P12" s="41"/>
      <c r="Q12" s="50" t="str">
        <f>IF(E12="","",IF(ISBLANK(VLOOKUP(E12,'Belastning sø'!B3:M439,12,FALSE)),"Ukendt",IF(VLOOKUP(E12,'Belastning sø'!B3:M439,12,FALSE)&lt;0,0,VLOOKUP(E12,'Belastning sø'!B3:M439,12,FALSE))))</f>
        <v/>
      </c>
      <c r="R12" s="41"/>
      <c r="S12" s="49" t="str">
        <f>IFERROR(ROUND((Q12*1000000)/(O12*1000),3),"")</f>
        <v/>
      </c>
      <c r="T12" s="41"/>
      <c r="U12" s="49" t="str">
        <f>IFERROR(ROUND(((Q12+W7)*1000000)/(O12*1000),3),"")</f>
        <v/>
      </c>
      <c r="V12" s="41"/>
      <c r="W12" s="50" t="str">
        <f>IFERROR(W7*(1-K12/100),"")</f>
        <v/>
      </c>
      <c r="X12" s="41"/>
      <c r="Y12" s="53" t="str">
        <f>IFERROR(C5*(1-I12/100),"")</f>
        <v/>
      </c>
      <c r="Z12" s="42"/>
      <c r="AB12" s="60"/>
      <c r="AC12" s="61" t="s">
        <v>1323</v>
      </c>
      <c r="AD12" s="61"/>
      <c r="AE12" s="52" t="str">
        <f>IF(AH7="","",IF(VLOOKUP(AH7,'Tilstande sø'!B3:AJ987,24,FALSE)=0,"Ukendt",IF(VLOOKUP(AH7,'Tilstande sø'!B3:AJ987,24,FALSE)="MonitoredButNotUsed","Ukendt",VLOOKUP(AH7,'Tilstande sø'!B3:AJ987,24,FALSE))))</f>
        <v/>
      </c>
      <c r="AF12" s="61"/>
      <c r="AG12" s="52" t="str">
        <f>IF(AH7="","",VLOOKUP(AH7,'Tilstande sø'!B3:AJ987,23,FALSE))</f>
        <v/>
      </c>
      <c r="AH12" s="61"/>
      <c r="AI12" s="62"/>
      <c r="AJ12" s="69"/>
      <c r="AK12" s="78"/>
      <c r="AL12" s="78"/>
      <c r="AM12" s="78"/>
      <c r="AN12" s="78"/>
      <c r="AO12" s="78"/>
      <c r="AP12" s="78"/>
    </row>
    <row r="13" spans="1:42" ht="5.0999999999999996" customHeight="1" x14ac:dyDescent="0.25">
      <c r="A13" s="26"/>
      <c r="B13" s="24"/>
      <c r="C13" s="24"/>
      <c r="D13" s="24"/>
      <c r="E13" s="24"/>
      <c r="F13" s="24"/>
      <c r="G13" s="24"/>
      <c r="H13" s="24"/>
      <c r="I13" s="24"/>
      <c r="J13" s="24"/>
      <c r="K13" s="24"/>
      <c r="L13" s="24"/>
      <c r="M13" s="24"/>
      <c r="N13" s="24"/>
      <c r="O13" s="24"/>
      <c r="P13" s="24"/>
      <c r="Q13" s="24"/>
      <c r="R13" s="24"/>
      <c r="S13" s="24"/>
      <c r="T13" s="24"/>
      <c r="U13" s="24"/>
      <c r="V13" s="24"/>
      <c r="W13" s="24"/>
      <c r="X13" s="24"/>
      <c r="Y13" s="24"/>
      <c r="Z13" s="25"/>
      <c r="AB13" s="57"/>
      <c r="AC13" s="58"/>
      <c r="AD13" s="58"/>
      <c r="AE13" s="58"/>
      <c r="AF13" s="58"/>
      <c r="AG13" s="58"/>
      <c r="AH13" s="58"/>
      <c r="AI13" s="59"/>
      <c r="AJ13" s="68"/>
      <c r="AK13" s="76"/>
      <c r="AL13" s="76"/>
      <c r="AM13" s="76"/>
      <c r="AN13" s="76"/>
      <c r="AO13" s="76"/>
      <c r="AP13" s="76"/>
    </row>
    <row r="14" spans="1:42" s="3" customFormat="1" ht="17.25" customHeight="1" x14ac:dyDescent="0.25">
      <c r="A14" s="43"/>
      <c r="B14" s="41" t="s">
        <v>1331</v>
      </c>
      <c r="C14" s="75"/>
      <c r="D14" s="41" t="s">
        <v>470</v>
      </c>
      <c r="E14" s="52" t="str">
        <f>IF(C14="","",(VLOOKUP(C14,'Belastning sø'!A3:B439,2,FALSE)))</f>
        <v/>
      </c>
      <c r="F14" s="41"/>
      <c r="G14" s="49" t="str">
        <f>IF(E14="","",(IF(VLOOKUP(E14,'Belastning sø'!B3:G439,6,FALSE)="Ikke beregnet","Ukendt",VLOOKUP(E14,'Belastning sø'!B3:G439,6,FALSE))))</f>
        <v/>
      </c>
      <c r="H14" s="41"/>
      <c r="I14" s="53" t="str">
        <f>IF(G14="","",IF(G14="Ukendt","Ukendt",IF(G14=0,0,IF(42.1+17.8*LOG10(G14)&lt;0,0,IF(42.1+17.8*LOG10(G14)&gt;100,100,42.1+17.8*LOG10(G14))))))</f>
        <v/>
      </c>
      <c r="J14" s="41"/>
      <c r="K14" s="53" t="str">
        <f>IF(G14="","",(IF(G14="Ukendt","Ukendt",IF(G14=0,0,IF(0.299*(G14^0.0767)*100&lt;0,0,IF(0.299*(G14^0.0767)*100&gt;100,100,0.299*(G14^0.0767)*100))))))</f>
        <v/>
      </c>
      <c r="L14" s="41"/>
      <c r="M14" s="52" t="str">
        <f>IF(E14="","",VLOOKUP(E14,'Tilstande sø'!B3:H987,7,FALSE))</f>
        <v/>
      </c>
      <c r="N14" s="41"/>
      <c r="O14" s="53" t="str">
        <f>IF(E14="","",IF(ISBLANK(VLOOKUP('Fosforrisikovurdering søer+kyst'!E14,'Belastning sø'!B3:I439,8,FALSE)),"Ukendt",VLOOKUP('Fosforrisikovurdering søer+kyst'!E14,'Belastning sø'!B3:I439,8,FALSE)))</f>
        <v/>
      </c>
      <c r="P14" s="41"/>
      <c r="Q14" s="50" t="str">
        <f>IF(E14="","",IF(ISBLANK(VLOOKUP(E14,'Belastning sø'!B3:M439,12,FALSE)),"Ukendt",IF(VLOOKUP(E14,'Belastning sø'!B3:M439,12,FALSE)&lt;0,0,VLOOKUP(E14,'Belastning sø'!B3:M439,12,FALSE))))</f>
        <v/>
      </c>
      <c r="R14" s="41"/>
      <c r="S14" s="49" t="str">
        <f>IFERROR(ROUND((Q14*1000000)/(O14*1000),3),"")</f>
        <v/>
      </c>
      <c r="T14" s="41"/>
      <c r="U14" s="49" t="str">
        <f>IFERROR(ROUND(((Q14+W12)*1000000)/(O14*1000),3),"")</f>
        <v/>
      </c>
      <c r="V14" s="41"/>
      <c r="W14" s="50" t="str">
        <f>IFERROR(W12*(1-K14/100),"")</f>
        <v/>
      </c>
      <c r="X14" s="41"/>
      <c r="Y14" s="53" t="str">
        <f>IFERROR(Y12*(1-I14/100),"")</f>
        <v/>
      </c>
      <c r="Z14" s="42"/>
      <c r="AB14" s="60"/>
      <c r="AC14" s="61" t="s">
        <v>1350</v>
      </c>
      <c r="AD14" s="61"/>
      <c r="AE14" s="52" t="str">
        <f>IF(AH7="","",IF(VLOOKUP(AH7,'Tilstande sø'!B3:AJ987,20,FALSE)=0,"Ukendt",IF(VLOOKUP(AH7,'Tilstande sø'!B3:AJ987,20,FALSE)="MonitoredButNotUsed","Ukendt",VLOOKUP(AH7,'Tilstande sø'!B3:AJ987,20,FALSE))))</f>
        <v/>
      </c>
      <c r="AF14" s="61"/>
      <c r="AG14" s="52" t="str">
        <f>IF(AH7="","",VLOOKUP(AH7,'Tilstande sø'!B3:AJ987,21,FALSE))</f>
        <v/>
      </c>
      <c r="AH14" s="61"/>
      <c r="AI14" s="62"/>
      <c r="AJ14" s="69"/>
      <c r="AK14" s="78"/>
      <c r="AL14" s="78"/>
      <c r="AM14" s="78"/>
      <c r="AN14" s="78"/>
      <c r="AO14" s="78"/>
      <c r="AP14" s="78"/>
    </row>
    <row r="15" spans="1:42" ht="5.0999999999999996" customHeight="1" x14ac:dyDescent="0.25">
      <c r="A15" s="26"/>
      <c r="B15" s="24"/>
      <c r="C15" s="24"/>
      <c r="D15" s="24"/>
      <c r="E15" s="24"/>
      <c r="F15" s="24"/>
      <c r="G15" s="24"/>
      <c r="H15" s="24"/>
      <c r="I15" s="24"/>
      <c r="J15" s="24"/>
      <c r="K15" s="24"/>
      <c r="L15" s="24"/>
      <c r="M15" s="24"/>
      <c r="N15" s="24"/>
      <c r="O15" s="24"/>
      <c r="P15" s="24"/>
      <c r="Q15" s="24"/>
      <c r="R15" s="24"/>
      <c r="S15" s="24"/>
      <c r="T15" s="24"/>
      <c r="U15" s="24"/>
      <c r="V15" s="24"/>
      <c r="W15" s="24"/>
      <c r="X15" s="24"/>
      <c r="Y15" s="24"/>
      <c r="Z15" s="25"/>
      <c r="AB15" s="57"/>
      <c r="AC15" s="58"/>
      <c r="AD15" s="58"/>
      <c r="AE15" s="58"/>
      <c r="AF15" s="58"/>
      <c r="AG15" s="58"/>
      <c r="AH15" s="58"/>
      <c r="AI15" s="59"/>
      <c r="AJ15" s="68"/>
      <c r="AK15" s="76"/>
      <c r="AL15" s="76"/>
      <c r="AM15" s="76"/>
      <c r="AN15" s="76"/>
      <c r="AO15" s="76"/>
      <c r="AP15" s="76"/>
    </row>
    <row r="16" spans="1:42" s="3" customFormat="1" ht="17.25" customHeight="1" x14ac:dyDescent="0.25">
      <c r="A16" s="43"/>
      <c r="B16" s="41" t="s">
        <v>1332</v>
      </c>
      <c r="C16" s="75"/>
      <c r="D16" s="41" t="s">
        <v>470</v>
      </c>
      <c r="E16" s="52" t="str">
        <f>IF(C16="","",(VLOOKUP(C16,'Belastning sø'!A3:B439,2,FALSE)))</f>
        <v/>
      </c>
      <c r="F16" s="41"/>
      <c r="G16" s="49" t="str">
        <f>IF(E16="","",(IF(VLOOKUP(E16,'Belastning sø'!B3:G439,6,FALSE)="Ikke beregnet","Ukendt",VLOOKUP(E16,'Belastning sø'!B3:G439,6,FALSE))))</f>
        <v/>
      </c>
      <c r="H16" s="41"/>
      <c r="I16" s="53" t="str">
        <f>IF(G16="","",IF(G16="Ukendt","Ukendt",IF(G16=0,0,IF(42.1+17.8*LOG10(G16)&lt;0,0,IF(42.1+17.8*LOG10(G16)&gt;100,100,42.1+17.8*LOG10(G16))))))</f>
        <v/>
      </c>
      <c r="J16" s="41"/>
      <c r="K16" s="53" t="str">
        <f>IF(G16="","",(IF(G16="Ukendt","Ukendt",IF(G16=0,0,IF(0.299*(G16^0.0767)*100&lt;0,0,IF(0.299*(G16^0.0767)*100&gt;100,100,0.299*(G16^0.0767)*100))))))</f>
        <v/>
      </c>
      <c r="L16" s="41"/>
      <c r="M16" s="52" t="str">
        <f>IF(E16="","",VLOOKUP(E16,'Tilstande sø'!B3:H987,7,FALSE))</f>
        <v/>
      </c>
      <c r="N16" s="41"/>
      <c r="O16" s="53" t="str">
        <f>IF(E16="","",IF(ISBLANK(VLOOKUP('Fosforrisikovurdering søer+kyst'!E16,'Belastning sø'!B3:I439,8,FALSE)),"Ukendt",VLOOKUP('Fosforrisikovurdering søer+kyst'!E16,'Belastning sø'!B3:I439,8,FALSE)))</f>
        <v/>
      </c>
      <c r="P16" s="41"/>
      <c r="Q16" s="50" t="str">
        <f>IF(E16="","",IF(ISBLANK(VLOOKUP(E16,'Belastning sø'!B3:M439,12,FALSE)),"Ukendt",IF(VLOOKUP(E16,'Belastning sø'!B3:M439,12,FALSE)&lt;0,0,VLOOKUP(E16,'Belastning sø'!B3:M439,12,FALSE))))</f>
        <v/>
      </c>
      <c r="R16" s="41"/>
      <c r="S16" s="49" t="str">
        <f>IFERROR(ROUND((Q16*1000000)/(O16*1000),3),"")</f>
        <v/>
      </c>
      <c r="T16" s="41"/>
      <c r="U16" s="49" t="str">
        <f>IFERROR(ROUND(((Q16+W14)*1000000)/(O16*1000),3),"")</f>
        <v/>
      </c>
      <c r="V16" s="41"/>
      <c r="W16" s="50" t="str">
        <f>IFERROR(W14*(1-K16/100),"")</f>
        <v/>
      </c>
      <c r="X16" s="41"/>
      <c r="Y16" s="53" t="str">
        <f>IFERROR(Y14*(1-I16/100),"")</f>
        <v/>
      </c>
      <c r="Z16" s="42"/>
      <c r="AB16" s="60"/>
      <c r="AC16" s="61" t="s">
        <v>1351</v>
      </c>
      <c r="AD16" s="61"/>
      <c r="AE16" s="52" t="str">
        <f>IF(AH7="","",IF(VLOOKUP(AH7,'Tilstande sø'!B3:AJ987,18,FALSE)=0,"Ukendt",IF(VLOOKUP(AH7,'Tilstande sø'!B3:AJ987,18,FALSE)="MonitoredButNotUsed","Ukendt",VLOOKUP(AH7,'Tilstande sø'!B3:AJ987,18,FALSE))))</f>
        <v/>
      </c>
      <c r="AF16" s="61"/>
      <c r="AG16" s="52" t="str">
        <f>IF(AH7="","",VLOOKUP(AH7,'Tilstande sø'!B3:AJ987,19,FALSE))</f>
        <v/>
      </c>
      <c r="AH16" s="61"/>
      <c r="AI16" s="62"/>
      <c r="AJ16" s="69"/>
      <c r="AK16" s="78"/>
      <c r="AL16" s="78"/>
      <c r="AM16" s="78"/>
      <c r="AN16" s="78"/>
      <c r="AO16" s="78"/>
      <c r="AP16" s="78"/>
    </row>
    <row r="17" spans="1:42" ht="5.0999999999999996" customHeight="1" x14ac:dyDescent="0.25">
      <c r="A17" s="26"/>
      <c r="B17" s="24"/>
      <c r="C17" s="24"/>
      <c r="D17" s="24"/>
      <c r="E17" s="24"/>
      <c r="F17" s="24"/>
      <c r="G17" s="24"/>
      <c r="H17" s="24"/>
      <c r="I17" s="24"/>
      <c r="J17" s="24"/>
      <c r="K17" s="24"/>
      <c r="L17" s="24"/>
      <c r="M17" s="24"/>
      <c r="N17" s="24"/>
      <c r="O17" s="24"/>
      <c r="P17" s="24"/>
      <c r="Q17" s="24"/>
      <c r="R17" s="24"/>
      <c r="S17" s="24"/>
      <c r="T17" s="24"/>
      <c r="U17" s="24"/>
      <c r="V17" s="24"/>
      <c r="W17" s="24"/>
      <c r="X17" s="24"/>
      <c r="Y17" s="24"/>
      <c r="Z17" s="25"/>
      <c r="AB17" s="57"/>
      <c r="AC17" s="58"/>
      <c r="AD17" s="58"/>
      <c r="AE17" s="58"/>
      <c r="AF17" s="58"/>
      <c r="AG17" s="58"/>
      <c r="AH17" s="58"/>
      <c r="AI17" s="59"/>
      <c r="AJ17" s="68"/>
      <c r="AK17" s="76"/>
      <c r="AL17" s="76"/>
      <c r="AM17" s="76"/>
      <c r="AN17" s="76"/>
      <c r="AO17" s="76"/>
      <c r="AP17" s="76"/>
    </row>
    <row r="18" spans="1:42" s="3" customFormat="1" ht="17.25" customHeight="1" x14ac:dyDescent="0.25">
      <c r="A18" s="43"/>
      <c r="B18" s="41" t="s">
        <v>1333</v>
      </c>
      <c r="C18" s="75"/>
      <c r="D18" s="41" t="s">
        <v>470</v>
      </c>
      <c r="E18" s="52" t="str">
        <f>IF(C18="","",(VLOOKUP(C18,'Belastning sø'!A3:B439,2,FALSE)))</f>
        <v/>
      </c>
      <c r="F18" s="41"/>
      <c r="G18" s="49" t="str">
        <f>IF(E18="","",(IF(VLOOKUP(E18,'Belastning sø'!B3:G439,6,FALSE)="Ikke beregnet","Ukendt",VLOOKUP(E18,'Belastning sø'!B3:G439,6,FALSE))))</f>
        <v/>
      </c>
      <c r="H18" s="41"/>
      <c r="I18" s="53" t="str">
        <f>IF(G18="","",IF(G18="Ukendt","Ukendt",IF(G18=0,0,IF(42.1+17.8*LOG10(G18)&lt;0,0,IF(42.1+17.8*LOG10(G18)&gt;100,100,42.1+17.8*LOG10(G18))))))</f>
        <v/>
      </c>
      <c r="J18" s="41"/>
      <c r="K18" s="53" t="str">
        <f>IF(G18="","",(IF(G18="Ukendt","Ukendt",IF(G18=0,0,IF(0.299*(G18^0.0767)*100&lt;0,0,IF(0.299*(G18^0.0767)*100&gt;100,100,0.299*(G18^0.0767)*100))))))</f>
        <v/>
      </c>
      <c r="L18" s="41"/>
      <c r="M18" s="52" t="str">
        <f>IF(E18="","",VLOOKUP(E18,'Tilstande sø'!B3:H987,7,FALSE))</f>
        <v/>
      </c>
      <c r="N18" s="41"/>
      <c r="O18" s="53" t="str">
        <f>IF(E18="","",IF(ISBLANK(VLOOKUP('Fosforrisikovurdering søer+kyst'!E18,'Belastning sø'!B3:I439,8,FALSE)),"Ukendt",VLOOKUP('Fosforrisikovurdering søer+kyst'!E18,'Belastning sø'!B3:I439,8,FALSE)))</f>
        <v/>
      </c>
      <c r="P18" s="41"/>
      <c r="Q18" s="50" t="str">
        <f>IF(E18="","",IF(ISBLANK(VLOOKUP(E18,'Belastning sø'!B3:M439,12,FALSE)),"Ukendt",IF(VLOOKUP(E18,'Belastning sø'!B3:M439,12,FALSE)&lt;0,0,VLOOKUP(E18,'Belastning sø'!B3:M439,12,FALSE))))</f>
        <v/>
      </c>
      <c r="R18" s="41"/>
      <c r="S18" s="49" t="str">
        <f>IFERROR(ROUND((Q18*1000000)/(O18*1000),3),"")</f>
        <v/>
      </c>
      <c r="T18" s="41"/>
      <c r="U18" s="49" t="str">
        <f>IFERROR(ROUND(((Q18+W16)*1000000)/(O18*1000),3),"")</f>
        <v/>
      </c>
      <c r="V18" s="41"/>
      <c r="W18" s="50" t="str">
        <f>IFERROR(W16*(1-K18/100),"")</f>
        <v/>
      </c>
      <c r="X18" s="41"/>
      <c r="Y18" s="53" t="str">
        <f>IFERROR(Y16*(1-I18/100),"")</f>
        <v/>
      </c>
      <c r="Z18" s="42"/>
      <c r="AB18" s="60"/>
      <c r="AC18" s="61" t="s">
        <v>1352</v>
      </c>
      <c r="AD18" s="61"/>
      <c r="AE18" s="52" t="str">
        <f>IF(AH7="","",IF(VLOOKUP(AH7,'Tilstande sø'!B3:AJ987,16,FALSE)=0,"Ukendt",IF(VLOOKUP(AH7,'Tilstande sø'!B3:AJ987,16,FALSE)="MonitoredButNotUsed","Ukendt",VLOOKUP(AH7,'Tilstande sø'!B3:AJ987,16,FALSE))))</f>
        <v/>
      </c>
      <c r="AF18" s="61"/>
      <c r="AG18" s="52" t="str">
        <f>IF(AH7="","",VLOOKUP(AH7,'Tilstande sø'!B3:AJ987,17,FALSE))</f>
        <v/>
      </c>
      <c r="AH18" s="61"/>
      <c r="AI18" s="62"/>
      <c r="AJ18" s="69"/>
      <c r="AK18" s="78"/>
      <c r="AL18" s="78"/>
      <c r="AM18" s="78"/>
      <c r="AN18" s="78"/>
      <c r="AO18" s="78"/>
      <c r="AP18" s="78"/>
    </row>
    <row r="19" spans="1:42" ht="5.0999999999999996" customHeight="1" x14ac:dyDescent="0.25">
      <c r="A19" s="26"/>
      <c r="B19" s="24"/>
      <c r="C19" s="24"/>
      <c r="D19" s="24"/>
      <c r="E19" s="24"/>
      <c r="F19" s="24"/>
      <c r="G19" s="24"/>
      <c r="H19" s="24"/>
      <c r="I19" s="24"/>
      <c r="J19" s="24"/>
      <c r="K19" s="24"/>
      <c r="L19" s="24"/>
      <c r="M19" s="24"/>
      <c r="N19" s="24"/>
      <c r="O19" s="24"/>
      <c r="P19" s="24"/>
      <c r="Q19" s="24"/>
      <c r="R19" s="24"/>
      <c r="S19" s="24"/>
      <c r="T19" s="24"/>
      <c r="U19" s="24"/>
      <c r="V19" s="24"/>
      <c r="W19" s="24"/>
      <c r="X19" s="24"/>
      <c r="Y19" s="24"/>
      <c r="Z19" s="25"/>
      <c r="AB19" s="57"/>
      <c r="AC19" s="58"/>
      <c r="AD19" s="58"/>
      <c r="AE19" s="58"/>
      <c r="AF19" s="58"/>
      <c r="AG19" s="58"/>
      <c r="AH19" s="58"/>
      <c r="AI19" s="59"/>
      <c r="AJ19" s="68"/>
      <c r="AK19" s="76"/>
      <c r="AL19" s="76"/>
      <c r="AM19" s="76"/>
      <c r="AN19" s="76"/>
      <c r="AO19" s="76"/>
      <c r="AP19" s="76"/>
    </row>
    <row r="20" spans="1:42" s="3" customFormat="1" ht="17.25" customHeight="1" x14ac:dyDescent="0.25">
      <c r="A20" s="43"/>
      <c r="B20" s="41" t="s">
        <v>1334</v>
      </c>
      <c r="C20" s="75"/>
      <c r="D20" s="41" t="s">
        <v>470</v>
      </c>
      <c r="E20" s="52" t="str">
        <f>IF(C20="","",(VLOOKUP(C20,'Belastning sø'!A3:B439,2,FALSE)))</f>
        <v/>
      </c>
      <c r="F20" s="41"/>
      <c r="G20" s="49" t="str">
        <f>IF(E20="","",(IF(VLOOKUP(E20,'Belastning sø'!B3:G439,6,FALSE)="Ikke beregnet","Ukendt",VLOOKUP(E20,'Belastning sø'!B3:G439,6,FALSE))))</f>
        <v/>
      </c>
      <c r="H20" s="41"/>
      <c r="I20" s="53" t="str">
        <f>IF(G20="","",IF(G20="Ukendt","Ukendt",IF(G20=0,0,IF(42.1+17.8*LOG10(G20)&lt;0,0,IF(42.1+17.8*LOG10(G20)&gt;100,100,42.1+17.8*LOG10(G20))))))</f>
        <v/>
      </c>
      <c r="J20" s="41"/>
      <c r="K20" s="53" t="str">
        <f>IF(G20="","",(IF(G20="Ukendt","Ukendt",IF(G20=0,0,IF(0.299*(G20^0.0767)*100&lt;0,0,IF(0.299*(G20^0.0767)*100&gt;100,100,0.299*(G20^0.0767)*100))))))</f>
        <v/>
      </c>
      <c r="L20" s="41"/>
      <c r="M20" s="52" t="str">
        <f>IF(E20="","",VLOOKUP(E20,'Tilstande sø'!B3:H987,7,FALSE))</f>
        <v/>
      </c>
      <c r="N20" s="41"/>
      <c r="O20" s="53" t="str">
        <f>IF(E20="","",IF(ISBLANK(VLOOKUP('Fosforrisikovurdering søer+kyst'!E20,'Belastning sø'!B3:I439,8,FALSE)),"Ukendt",VLOOKUP('Fosforrisikovurdering søer+kyst'!E20,'Belastning sø'!B3:I439,8,FALSE)))</f>
        <v/>
      </c>
      <c r="P20" s="41"/>
      <c r="Q20" s="50" t="str">
        <f>IF(E20="","",IF(ISBLANK(VLOOKUP(E20,'Belastning sø'!B3:M439,12,FALSE)),"Ukendt",IF(VLOOKUP(E20,'Belastning sø'!B3:M439,12,FALSE)&lt;0,0,VLOOKUP(E20,'Belastning sø'!B3:M439,12,FALSE))))</f>
        <v/>
      </c>
      <c r="R20" s="41"/>
      <c r="S20" s="49" t="str">
        <f>IFERROR(ROUND((Q20*1000000)/(O20*1000),3),"")</f>
        <v/>
      </c>
      <c r="T20" s="41"/>
      <c r="U20" s="49" t="str">
        <f>IFERROR(ROUND(((Q20+W18)*1000000)/(O20*1000),3),"")</f>
        <v/>
      </c>
      <c r="V20" s="41"/>
      <c r="W20" s="50" t="str">
        <f>IFERROR(W18*(1-K20/100),"")</f>
        <v/>
      </c>
      <c r="X20" s="41"/>
      <c r="Y20" s="53" t="str">
        <f>IFERROR(Y18*(1-I20/100),"")</f>
        <v/>
      </c>
      <c r="Z20" s="42"/>
      <c r="AB20" s="60"/>
      <c r="AC20" s="61" t="s">
        <v>1171</v>
      </c>
      <c r="AD20" s="61"/>
      <c r="AE20" s="52" t="str">
        <f>IF(AH7="","",IF(VLOOKUP(AH7,'Tilstande sø'!B3:AJ987,26,FALSE)=0,"Ukendt",IF(VLOOKUP(AH7,'Tilstande sø'!B3:AJ987,26,FALSE)="MonitoredButNotUsed","Ukendt",VLOOKUP(AH7,'Tilstande sø'!B3:AJ987,26,FALSE))))</f>
        <v/>
      </c>
      <c r="AF20" s="61"/>
      <c r="AG20" s="52" t="str">
        <f>IF(AH7="","",VLOOKUP(AH7,'Tilstande sø'!B3:AJ987,27,FALSE))</f>
        <v/>
      </c>
      <c r="AH20" s="61"/>
      <c r="AI20" s="62"/>
      <c r="AJ20" s="69"/>
      <c r="AK20" s="78"/>
      <c r="AL20" s="78"/>
      <c r="AM20" s="78"/>
      <c r="AN20" s="78"/>
      <c r="AO20" s="78"/>
      <c r="AP20" s="78"/>
    </row>
    <row r="21" spans="1:42" ht="5.0999999999999996" customHeight="1" x14ac:dyDescent="0.25">
      <c r="A21" s="26"/>
      <c r="B21" s="24"/>
      <c r="C21" s="24"/>
      <c r="D21" s="24"/>
      <c r="E21" s="24"/>
      <c r="F21" s="24"/>
      <c r="G21" s="24"/>
      <c r="H21" s="24"/>
      <c r="I21" s="24"/>
      <c r="J21" s="24"/>
      <c r="K21" s="24"/>
      <c r="L21" s="24"/>
      <c r="M21" s="24"/>
      <c r="N21" s="24"/>
      <c r="O21" s="24"/>
      <c r="P21" s="24"/>
      <c r="Q21" s="24"/>
      <c r="R21" s="24"/>
      <c r="S21" s="24"/>
      <c r="T21" s="24"/>
      <c r="U21" s="24"/>
      <c r="V21" s="24"/>
      <c r="W21" s="24"/>
      <c r="X21" s="24"/>
      <c r="Y21" s="24"/>
      <c r="Z21" s="25"/>
      <c r="AB21" s="57"/>
      <c r="AC21" s="58"/>
      <c r="AD21" s="58"/>
      <c r="AE21" s="58"/>
      <c r="AF21" s="58"/>
      <c r="AG21" s="58"/>
      <c r="AH21" s="58"/>
      <c r="AI21" s="59"/>
      <c r="AJ21" s="68"/>
      <c r="AK21" s="76"/>
      <c r="AL21" s="76"/>
      <c r="AM21" s="76"/>
      <c r="AN21" s="76"/>
      <c r="AO21" s="76"/>
      <c r="AP21" s="76"/>
    </row>
    <row r="22" spans="1:42" s="3" customFormat="1" ht="17.25" customHeight="1" x14ac:dyDescent="0.25">
      <c r="A22" s="43"/>
      <c r="B22" s="41" t="s">
        <v>1335</v>
      </c>
      <c r="C22" s="75"/>
      <c r="D22" s="41" t="s">
        <v>470</v>
      </c>
      <c r="E22" s="52" t="str">
        <f>IF(C22="","",(VLOOKUP(C22,'Belastning sø'!A3:B439,2,FALSE)))</f>
        <v/>
      </c>
      <c r="F22" s="41"/>
      <c r="G22" s="49" t="str">
        <f>IF(E22="","",(IF(VLOOKUP(E22,'Belastning sø'!B3:G439,6,FALSE)="Ikke beregnet","Ukendt",VLOOKUP(E22,'Belastning sø'!B3:G439,6,FALSE))))</f>
        <v/>
      </c>
      <c r="H22" s="41"/>
      <c r="I22" s="53" t="str">
        <f>IF(G22="","",IF(G22="Ukendt","Ukendt",IF(G22=0,0,IF(42.1+17.8*LOG10(G22)&lt;0,0,IF(42.1+17.8*LOG10(G22)&gt;100,100,42.1+17.8*LOG10(G22))))))</f>
        <v/>
      </c>
      <c r="J22" s="41"/>
      <c r="K22" s="53" t="str">
        <f>IF(G22="","",(IF(G22="Ukendt","Ukendt",IF(G22=0,0,IF(0.299*(G22^0.0767)*100&lt;0,0,IF(0.299*(G22^0.0767)*100&gt;100,100,0.299*(G22^0.0767)*100))))))</f>
        <v/>
      </c>
      <c r="L22" s="41"/>
      <c r="M22" s="52" t="str">
        <f>IF(E22="","",VLOOKUP(E22,'Tilstande sø'!B3:H987,7,FALSE))</f>
        <v/>
      </c>
      <c r="N22" s="41"/>
      <c r="O22" s="53" t="str">
        <f>IF(E22="","",IF(ISBLANK(VLOOKUP('Fosforrisikovurdering søer+kyst'!E22,'Belastning sø'!B3:I439,8,FALSE)),"Ukendt",VLOOKUP('Fosforrisikovurdering søer+kyst'!E22,'Belastning sø'!B3:I439,8,FALSE)))</f>
        <v/>
      </c>
      <c r="P22" s="41"/>
      <c r="Q22" s="50" t="str">
        <f>IF(E22="","",IF(ISBLANK(VLOOKUP(E22,'Belastning sø'!B3:M439,12,FALSE)),"Ukendt",IF(VLOOKUP(E22,'Belastning sø'!B3:M439,12,FALSE)&lt;0,0,VLOOKUP(E22,'Belastning sø'!B3:M439,12,FALSE))))</f>
        <v/>
      </c>
      <c r="R22" s="41"/>
      <c r="S22" s="49" t="str">
        <f>IFERROR(ROUND((Q22*1000000)/(O22*1000),3),"")</f>
        <v/>
      </c>
      <c r="T22" s="41"/>
      <c r="U22" s="49" t="str">
        <f>IFERROR(ROUND(((Q22+W20)*1000000)/(O22*1000),3),"")</f>
        <v/>
      </c>
      <c r="V22" s="41"/>
      <c r="W22" s="50" t="str">
        <f>IFERROR(W20*(1-K22/100),"")</f>
        <v/>
      </c>
      <c r="X22" s="41"/>
      <c r="Y22" s="53" t="str">
        <f>IFERROR(Y20*(1-I22/100),"")</f>
        <v/>
      </c>
      <c r="Z22" s="42"/>
      <c r="AB22" s="60"/>
      <c r="AC22" s="61" t="s">
        <v>1172</v>
      </c>
      <c r="AD22" s="61"/>
      <c r="AE22" s="52" t="str">
        <f>IF(AH7="","",IF(VLOOKUP(AH7,'Tilstande sø'!B3:AJ987,28,FALSE)=0,"Ukendt",IF(VLOOKUP(AH7,'Tilstande sø'!B3:AJ987,28,FALSE)="MonitoredButNotUsed","Ukendt",VLOOKUP(AH7,'Tilstande sø'!B3:AJ987,28,FALSE))))</f>
        <v/>
      </c>
      <c r="AF22" s="61"/>
      <c r="AG22" s="52" t="str">
        <f>IF(AH7="","",VLOOKUP(AH7,'Tilstande sø'!B3:AJ987,29,FALSE))</f>
        <v/>
      </c>
      <c r="AH22" s="61"/>
      <c r="AI22" s="62"/>
      <c r="AJ22" s="69"/>
      <c r="AK22" s="78"/>
      <c r="AL22" s="78"/>
      <c r="AM22" s="78"/>
      <c r="AN22" s="78"/>
      <c r="AO22" s="78"/>
      <c r="AP22" s="78"/>
    </row>
    <row r="23" spans="1:42" ht="5.0999999999999996" customHeight="1" x14ac:dyDescent="0.25">
      <c r="A23" s="26"/>
      <c r="B23" s="24"/>
      <c r="C23" s="24"/>
      <c r="D23" s="24"/>
      <c r="E23" s="24"/>
      <c r="F23" s="24"/>
      <c r="G23" s="24"/>
      <c r="H23" s="24"/>
      <c r="I23" s="24"/>
      <c r="J23" s="24"/>
      <c r="K23" s="24"/>
      <c r="L23" s="24"/>
      <c r="M23" s="24"/>
      <c r="N23" s="24"/>
      <c r="O23" s="24"/>
      <c r="P23" s="24"/>
      <c r="Q23" s="24"/>
      <c r="R23" s="24"/>
      <c r="S23" s="24"/>
      <c r="T23" s="24"/>
      <c r="U23" s="24"/>
      <c r="V23" s="24"/>
      <c r="W23" s="24"/>
      <c r="X23" s="24"/>
      <c r="Y23" s="24"/>
      <c r="Z23" s="25"/>
      <c r="AB23" s="57"/>
      <c r="AC23" s="58"/>
      <c r="AD23" s="58"/>
      <c r="AE23" s="58"/>
      <c r="AF23" s="58"/>
      <c r="AG23" s="58"/>
      <c r="AH23" s="58"/>
      <c r="AI23" s="59"/>
      <c r="AJ23" s="68"/>
      <c r="AK23" s="76"/>
      <c r="AL23" s="76"/>
      <c r="AM23" s="76"/>
      <c r="AN23" s="76"/>
      <c r="AO23" s="76"/>
      <c r="AP23" s="76"/>
    </row>
    <row r="24" spans="1:42" s="3" customFormat="1" ht="17.25" customHeight="1" x14ac:dyDescent="0.25">
      <c r="A24" s="43"/>
      <c r="B24" s="41" t="s">
        <v>1336</v>
      </c>
      <c r="C24" s="75"/>
      <c r="D24" s="41" t="s">
        <v>470</v>
      </c>
      <c r="E24" s="52" t="str">
        <f>IF(C24="","",(VLOOKUP(C24,'Belastning sø'!A3:B439,2,FALSE)))</f>
        <v/>
      </c>
      <c r="F24" s="41"/>
      <c r="G24" s="49" t="str">
        <f>IF(E24="","",(IF(VLOOKUP(E24,'Belastning sø'!B3:G439,6,FALSE)="Ikke beregnet","Ukendt",VLOOKUP(E24,'Belastning sø'!B3:G439,6,FALSE))))</f>
        <v/>
      </c>
      <c r="H24" s="41"/>
      <c r="I24" s="53" t="str">
        <f>IF(G24="","",IF(G24="Ukendt","Ukendt",IF(G24=0,0,IF(42.1+17.8*LOG10(G24)&lt;0,0,IF(42.1+17.8*LOG10(G24)&gt;100,100,42.1+17.8*LOG10(G24))))))</f>
        <v/>
      </c>
      <c r="J24" s="41"/>
      <c r="K24" s="53" t="str">
        <f>IF(G24="","",(IF(G24="Ukendt","Ukendt",IF(G24=0,0,IF(0.299*(G24^0.0767)*100&lt;0,0,IF(0.299*(G24^0.0767)*100&gt;100,100,0.299*(G24^0.0767)*100))))))</f>
        <v/>
      </c>
      <c r="L24" s="41"/>
      <c r="M24" s="52" t="str">
        <f>IF(E24="","",VLOOKUP(E24,'Tilstande sø'!B3:H987,7,FALSE))</f>
        <v/>
      </c>
      <c r="N24" s="41"/>
      <c r="O24" s="53" t="str">
        <f>IF(E24="","",IF(ISBLANK(VLOOKUP('Fosforrisikovurdering søer+kyst'!E24,'Belastning sø'!B3:I439,8,FALSE)),"Ukendt",VLOOKUP('Fosforrisikovurdering søer+kyst'!E24,'Belastning sø'!B3:I439,8,FALSE)))</f>
        <v/>
      </c>
      <c r="P24" s="41"/>
      <c r="Q24" s="50" t="str">
        <f>IF(E24="","",IF(ISBLANK(VLOOKUP(E24,'Belastning sø'!B3:M439,12,FALSE)),"Ukendt",IF(VLOOKUP(E24,'Belastning sø'!B3:M439,12,FALSE)&lt;0,0,VLOOKUP(E24,'Belastning sø'!B3:M439,12,FALSE))))</f>
        <v/>
      </c>
      <c r="R24" s="41"/>
      <c r="S24" s="49" t="str">
        <f>IFERROR(ROUND((Q24*1000000)/(O24*1000),3),"")</f>
        <v/>
      </c>
      <c r="T24" s="41"/>
      <c r="U24" s="49" t="str">
        <f>IFERROR(ROUND(((Q24+W22)*1000000)/(O24*1000),3),"")</f>
        <v/>
      </c>
      <c r="V24" s="41"/>
      <c r="W24" s="50" t="str">
        <f>IFERROR(W22*(1-K24/100),"")</f>
        <v/>
      </c>
      <c r="X24" s="41"/>
      <c r="Y24" s="53" t="str">
        <f>IFERROR(Y22*(1-I24/100),"")</f>
        <v/>
      </c>
      <c r="Z24" s="42"/>
      <c r="AB24" s="60"/>
      <c r="AC24" s="61" t="s">
        <v>1173</v>
      </c>
      <c r="AD24" s="61"/>
      <c r="AE24" s="52" t="str">
        <f>IF(AH7="","",IF(VLOOKUP(AH7,'Tilstande sø'!B3:AJ987,14,FALSE)=0,"Ukendt",IF(VLOOKUP(AH7,'Tilstande sø'!B3:AJ987,14,FALSE)="MonitoredButNotUsed","Ukendt",VLOOKUP(AH7,'Tilstande sø'!B3:AJ987,14,FALSE))))</f>
        <v/>
      </c>
      <c r="AF24" s="61"/>
      <c r="AG24" s="52" t="str">
        <f>IF(AH7="","",VLOOKUP(AH7,'Tilstande sø'!B3:AJ987,15,FALSE))</f>
        <v/>
      </c>
      <c r="AH24" s="61"/>
      <c r="AI24" s="62"/>
      <c r="AJ24" s="69"/>
      <c r="AK24" s="78"/>
      <c r="AL24" s="78"/>
      <c r="AM24" s="78"/>
      <c r="AN24" s="78"/>
      <c r="AO24" s="78"/>
      <c r="AP24" s="78"/>
    </row>
    <row r="25" spans="1:42" ht="5.0999999999999996" customHeight="1" x14ac:dyDescent="0.25">
      <c r="A25" s="26"/>
      <c r="B25" s="24"/>
      <c r="C25" s="24"/>
      <c r="D25" s="24"/>
      <c r="E25" s="24"/>
      <c r="F25" s="24"/>
      <c r="G25" s="24"/>
      <c r="H25" s="24"/>
      <c r="I25" s="24"/>
      <c r="J25" s="24"/>
      <c r="K25" s="24"/>
      <c r="L25" s="24"/>
      <c r="M25" s="24"/>
      <c r="N25" s="24"/>
      <c r="O25" s="24"/>
      <c r="P25" s="24"/>
      <c r="Q25" s="24"/>
      <c r="R25" s="24"/>
      <c r="S25" s="24"/>
      <c r="T25" s="24"/>
      <c r="U25" s="24"/>
      <c r="V25" s="24"/>
      <c r="W25" s="24"/>
      <c r="X25" s="24"/>
      <c r="Y25" s="24"/>
      <c r="Z25" s="25"/>
      <c r="AB25" s="57"/>
      <c r="AC25" s="58"/>
      <c r="AD25" s="58"/>
      <c r="AE25" s="58"/>
      <c r="AF25" s="58"/>
      <c r="AG25" s="58"/>
      <c r="AH25" s="58"/>
      <c r="AI25" s="59"/>
      <c r="AJ25" s="68"/>
      <c r="AK25" s="76"/>
      <c r="AL25" s="76"/>
      <c r="AM25" s="76"/>
      <c r="AN25" s="76"/>
      <c r="AO25" s="76"/>
      <c r="AP25" s="76"/>
    </row>
    <row r="26" spans="1:42" s="3" customFormat="1" ht="17.25" customHeight="1" x14ac:dyDescent="0.25">
      <c r="A26" s="43"/>
      <c r="B26" s="41" t="s">
        <v>1337</v>
      </c>
      <c r="C26" s="75"/>
      <c r="D26" s="41" t="s">
        <v>470</v>
      </c>
      <c r="E26" s="52" t="str">
        <f>IF(C26="","",(VLOOKUP(C26,'Belastning sø'!A3:B439,2,FALSE)))</f>
        <v/>
      </c>
      <c r="F26" s="41"/>
      <c r="G26" s="49" t="str">
        <f>IF(E26="","",(IF(VLOOKUP(E26,'Belastning sø'!B3:G439,6,FALSE)="Ikke beregnet","Ukendt",VLOOKUP(E26,'Belastning sø'!B3:G439,6,FALSE))))</f>
        <v/>
      </c>
      <c r="H26" s="41"/>
      <c r="I26" s="53" t="str">
        <f>IF(G26="","",IF(G26="Ukendt","Ukendt",IF(G26=0,0,IF(42.1+17.8*LOG10(G26)&lt;0,0,IF(42.1+17.8*LOG10(G26)&gt;100,100,42.1+17.8*LOG10(G26))))))</f>
        <v/>
      </c>
      <c r="J26" s="41"/>
      <c r="K26" s="53" t="str">
        <f>IF(G26="","",(IF(G26="Ukendt","Ukendt",IF(G26=0,0,IF(0.299*(G26^0.0767)*100&lt;0,0,IF(0.299*(G26^0.0767)*100&gt;100,100,0.299*(G26^0.0767)*100))))))</f>
        <v/>
      </c>
      <c r="L26" s="41"/>
      <c r="M26" s="52" t="str">
        <f>IF(E26="","",VLOOKUP(E26,'Tilstande sø'!B3:H987,7,FALSE))</f>
        <v/>
      </c>
      <c r="N26" s="41"/>
      <c r="O26" s="53" t="str">
        <f>IF(E26="","",IF(ISBLANK(VLOOKUP('Fosforrisikovurdering søer+kyst'!E26,'Belastning sø'!B3:I439,8,FALSE)),"Ukendt",VLOOKUP('Fosforrisikovurdering søer+kyst'!E26,'Belastning sø'!B3:I439,8,FALSE)))</f>
        <v/>
      </c>
      <c r="P26" s="41"/>
      <c r="Q26" s="50" t="str">
        <f>IF(E26="","",IF(ISBLANK(VLOOKUP(E26,'Belastning sø'!B3:M439,12,FALSE)),"Ukendt",IF(VLOOKUP(E26,'Belastning sø'!B3:M439,12,FALSE)&lt;0,0,VLOOKUP(E26,'Belastning sø'!B3:M439,12,FALSE))))</f>
        <v/>
      </c>
      <c r="R26" s="41"/>
      <c r="S26" s="49" t="str">
        <f>IFERROR(ROUND((Q26*1000000)/(O26*1000),3),"")</f>
        <v/>
      </c>
      <c r="T26" s="41"/>
      <c r="U26" s="49" t="str">
        <f>IFERROR(ROUND(((Q26+W24)*1000000)/(O26*1000),3),"")</f>
        <v/>
      </c>
      <c r="V26" s="41"/>
      <c r="W26" s="50" t="str">
        <f>IFERROR(W24*(1-K26/100),"")</f>
        <v/>
      </c>
      <c r="X26" s="41"/>
      <c r="Y26" s="53" t="str">
        <f>IFERROR(Y24*(1-I26/100),"")</f>
        <v/>
      </c>
      <c r="Z26" s="42"/>
      <c r="AB26" s="60"/>
      <c r="AC26" s="61" t="s">
        <v>1174</v>
      </c>
      <c r="AD26" s="61"/>
      <c r="AE26" s="52" t="str">
        <f>IF(AH7="","",IF(VLOOKUP(AH7,'Tilstande sø'!B3:AJ987,10,FALSE)=0,"Ukendt",IF(VLOOKUP(AH7,'Tilstande sø'!B3:AJ987,10,FALSE)="MonitoredButNotUsed","Ukendt",VLOOKUP(AH7,'Tilstande sø'!B3:AJ987,10,FALSE))))</f>
        <v/>
      </c>
      <c r="AF26" s="61"/>
      <c r="AG26" s="52" t="str">
        <f>IF(AH7="","",VLOOKUP(AH7,'Tilstande sø'!B3:AJ987,11,FALSE))</f>
        <v/>
      </c>
      <c r="AH26" s="61"/>
      <c r="AI26" s="62"/>
      <c r="AJ26" s="69"/>
      <c r="AK26" s="78"/>
      <c r="AL26" s="78"/>
      <c r="AM26" s="78"/>
      <c r="AN26" s="78"/>
      <c r="AO26" s="78"/>
      <c r="AP26" s="78"/>
    </row>
    <row r="27" spans="1:42" ht="5.0999999999999996" customHeight="1" x14ac:dyDescent="0.25">
      <c r="A27" s="26"/>
      <c r="B27" s="24"/>
      <c r="C27" s="24"/>
      <c r="D27" s="24"/>
      <c r="E27" s="24"/>
      <c r="F27" s="24"/>
      <c r="G27" s="24"/>
      <c r="H27" s="24"/>
      <c r="I27" s="24"/>
      <c r="J27" s="24"/>
      <c r="K27" s="24"/>
      <c r="L27" s="24"/>
      <c r="M27" s="24"/>
      <c r="N27" s="24"/>
      <c r="O27" s="24"/>
      <c r="P27" s="24"/>
      <c r="Q27" s="24"/>
      <c r="R27" s="24"/>
      <c r="S27" s="24"/>
      <c r="T27" s="24"/>
      <c r="U27" s="24"/>
      <c r="V27" s="24"/>
      <c r="W27" s="24"/>
      <c r="X27" s="24"/>
      <c r="Y27" s="24"/>
      <c r="Z27" s="25"/>
      <c r="AB27" s="57"/>
      <c r="AC27" s="58"/>
      <c r="AD27" s="58"/>
      <c r="AE27" s="58"/>
      <c r="AF27" s="58"/>
      <c r="AG27" s="58"/>
      <c r="AH27" s="58"/>
      <c r="AI27" s="59"/>
      <c r="AJ27" s="68"/>
      <c r="AK27" s="76"/>
      <c r="AL27" s="76"/>
      <c r="AM27" s="76"/>
      <c r="AN27" s="76"/>
      <c r="AO27" s="76"/>
      <c r="AP27" s="76"/>
    </row>
    <row r="28" spans="1:42" s="3" customFormat="1" ht="17.25" customHeight="1" x14ac:dyDescent="0.25">
      <c r="A28" s="43"/>
      <c r="B28" s="41" t="s">
        <v>1338</v>
      </c>
      <c r="C28" s="75"/>
      <c r="D28" s="41" t="s">
        <v>470</v>
      </c>
      <c r="E28" s="52" t="str">
        <f>IF(C28="","",(VLOOKUP(C28,'Belastning sø'!A3:B439,2,FALSE)))</f>
        <v/>
      </c>
      <c r="F28" s="41"/>
      <c r="G28" s="49" t="str">
        <f>IF(E28="","",(IF(VLOOKUP(E28,'Belastning sø'!B3:G439,6,FALSE)="Ikke beregnet","Ukendt",VLOOKUP(E28,'Belastning sø'!B3:G439,6,FALSE))))</f>
        <v/>
      </c>
      <c r="H28" s="41"/>
      <c r="I28" s="53" t="str">
        <f>IF(G28="","",IF(G28="Ukendt","Ukendt",IF(G28=0,0,IF(42.1+17.8*LOG10(G28)&lt;0,0,IF(42.1+17.8*LOG10(G28)&gt;100,100,42.1+17.8*LOG10(G28))))))</f>
        <v/>
      </c>
      <c r="J28" s="41"/>
      <c r="K28" s="53" t="str">
        <f>IF(G28="","",(IF(G28="Ukendt","Ukendt",IF(G28=0,0,IF(0.299*(G28^0.0767)*100&lt;0,0,IF(0.299*(G28^0.0767)*100&gt;100,100,0.299*(G28^0.0767)*100))))))</f>
        <v/>
      </c>
      <c r="L28" s="41"/>
      <c r="M28" s="52" t="str">
        <f>IF(E28="","",VLOOKUP(E28,'Tilstande sø'!B3:H987,7,FALSE))</f>
        <v/>
      </c>
      <c r="N28" s="41"/>
      <c r="O28" s="53" t="str">
        <f>IF(E28="","",IF(ISBLANK(VLOOKUP('Fosforrisikovurdering søer+kyst'!E28,'Belastning sø'!B3:I439,8,FALSE)),"Ukendt",VLOOKUP('Fosforrisikovurdering søer+kyst'!E28,'Belastning sø'!B3:I439,8,FALSE)))</f>
        <v/>
      </c>
      <c r="P28" s="41"/>
      <c r="Q28" s="50" t="str">
        <f>IF(E28="","",IF(ISBLANK(VLOOKUP(E28,'Belastning sø'!B3:M439,12,FALSE)),"Ukendt",IF(VLOOKUP(E28,'Belastning sø'!B3:M439,12,FALSE)&lt;0,0,VLOOKUP(E28,'Belastning sø'!B3:M439,12,FALSE))))</f>
        <v/>
      </c>
      <c r="R28" s="41"/>
      <c r="S28" s="49" t="str">
        <f>IFERROR(ROUND((Q28*1000000)/(O28*1000),3),"")</f>
        <v/>
      </c>
      <c r="T28" s="41"/>
      <c r="U28" s="49" t="str">
        <f>IFERROR(ROUND(((Q28+W26)*1000000)/(O28*1000),3),"")</f>
        <v/>
      </c>
      <c r="V28" s="41"/>
      <c r="W28" s="50" t="str">
        <f>IFERROR(W26*(1-K28/100),"")</f>
        <v/>
      </c>
      <c r="X28" s="41"/>
      <c r="Y28" s="53" t="str">
        <f>IFERROR(Y26*(1-I28/100),"")</f>
        <v/>
      </c>
      <c r="Z28" s="42"/>
      <c r="AB28" s="60"/>
      <c r="AC28" s="61" t="s">
        <v>1175</v>
      </c>
      <c r="AD28" s="61"/>
      <c r="AE28" s="52" t="str">
        <f>IF(AH7="","",IF(VLOOKUP(AH7,'Tilstande sø'!B3:AJ987,8,FALSE)=0,"Ukendt",IF(VLOOKUP(AH7,'Tilstande sø'!B3:AJ987,8,FALSE)="MonitoredButNotUsed","Ukendt",VLOOKUP(AH7,'Tilstande sø'!B3:AJ987,8,FALSE))))</f>
        <v/>
      </c>
      <c r="AF28" s="61"/>
      <c r="AG28" s="52" t="str">
        <f>IF(AH7="","",VLOOKUP(AH7,'Tilstande sø'!B3:AJ987,9,FALSE))</f>
        <v/>
      </c>
      <c r="AH28" s="61"/>
      <c r="AI28" s="62"/>
      <c r="AJ28" s="69"/>
      <c r="AK28" s="78"/>
      <c r="AL28" s="78"/>
      <c r="AM28" s="78"/>
      <c r="AN28" s="78"/>
      <c r="AO28" s="78"/>
      <c r="AP28" s="78"/>
    </row>
    <row r="29" spans="1:42" ht="5.0999999999999996" customHeight="1" x14ac:dyDescent="0.25">
      <c r="A29" s="26"/>
      <c r="B29" s="24"/>
      <c r="C29" s="24"/>
      <c r="D29" s="24"/>
      <c r="E29" s="24"/>
      <c r="F29" s="24"/>
      <c r="G29" s="24"/>
      <c r="H29" s="24"/>
      <c r="I29" s="24"/>
      <c r="J29" s="24"/>
      <c r="K29" s="24"/>
      <c r="L29" s="24"/>
      <c r="M29" s="24"/>
      <c r="N29" s="24"/>
      <c r="O29" s="24"/>
      <c r="P29" s="24"/>
      <c r="Q29" s="24"/>
      <c r="R29" s="24"/>
      <c r="S29" s="24"/>
      <c r="T29" s="24"/>
      <c r="U29" s="24"/>
      <c r="V29" s="24"/>
      <c r="W29" s="24"/>
      <c r="X29" s="24"/>
      <c r="Y29" s="24"/>
      <c r="Z29" s="25"/>
      <c r="AB29" s="57"/>
      <c r="AC29" s="58"/>
      <c r="AD29" s="58"/>
      <c r="AE29" s="58"/>
      <c r="AF29" s="58"/>
      <c r="AG29" s="58"/>
      <c r="AH29" s="58"/>
      <c r="AI29" s="59"/>
      <c r="AJ29" s="68"/>
      <c r="AK29" s="76"/>
      <c r="AL29" s="76"/>
      <c r="AM29" s="76"/>
      <c r="AN29" s="76"/>
      <c r="AO29" s="76"/>
      <c r="AP29" s="76"/>
    </row>
    <row r="30" spans="1:42" s="3" customFormat="1" ht="17.25" customHeight="1" x14ac:dyDescent="0.25">
      <c r="A30" s="43"/>
      <c r="B30" s="41" t="s">
        <v>1339</v>
      </c>
      <c r="C30" s="75"/>
      <c r="D30" s="41" t="s">
        <v>470</v>
      </c>
      <c r="E30" s="52" t="str">
        <f>IF(C30="","",(VLOOKUP(C30,'Belastning sø'!A3:B439,2,FALSE)))</f>
        <v/>
      </c>
      <c r="F30" s="41"/>
      <c r="G30" s="49" t="str">
        <f>IF(E30="","",(IF(VLOOKUP(E30,'Belastning sø'!B3:G439,6,FALSE)="Ikke beregnet","Ukendt",VLOOKUP(E30,'Belastning sø'!B3:G439,6,FALSE))))</f>
        <v/>
      </c>
      <c r="H30" s="41"/>
      <c r="I30" s="53" t="str">
        <f>IF(G30="","",IF(G30="Ukendt","Ukendt",IF(G30=0,0,IF(42.1+17.8*LOG10(G30)&lt;0,0,IF(42.1+17.8*LOG10(G30)&gt;100,100,42.1+17.8*LOG10(G30))))))</f>
        <v/>
      </c>
      <c r="J30" s="41"/>
      <c r="K30" s="53" t="str">
        <f>IF(G30="","",(IF(G30="Ukendt","Ukendt",IF(G30=0,0,IF(0.299*(G30^0.0767)*100&lt;0,0,IF(0.299*(G30^0.0767)*100&gt;100,100,0.299*(G30^0.0767)*100))))))</f>
        <v/>
      </c>
      <c r="L30" s="41"/>
      <c r="M30" s="52" t="str">
        <f>IF(E30="","",VLOOKUP(E30,'Tilstande sø'!B3:H987,7,FALSE))</f>
        <v/>
      </c>
      <c r="N30" s="41"/>
      <c r="O30" s="53" t="str">
        <f>IF(E30="","",IF(ISBLANK(VLOOKUP('Fosforrisikovurdering søer+kyst'!E30,'Belastning sø'!B3:I439,8,FALSE)),"Ukendt",VLOOKUP('Fosforrisikovurdering søer+kyst'!E30,'Belastning sø'!B3:I439,8,FALSE)))</f>
        <v/>
      </c>
      <c r="P30" s="41"/>
      <c r="Q30" s="50" t="str">
        <f>IF(E30="","",IF(ISBLANK(VLOOKUP(E30,'Belastning sø'!B3:M439,12,FALSE)),"Ukendt",IF(VLOOKUP(E30,'Belastning sø'!B3:M439,12,FALSE)&lt;0,0,VLOOKUP(E30,'Belastning sø'!B3:M439,12,FALSE))))</f>
        <v/>
      </c>
      <c r="R30" s="41"/>
      <c r="S30" s="49" t="str">
        <f>IFERROR(ROUND((Q30*1000000)/(O30*1000),3),"")</f>
        <v/>
      </c>
      <c r="T30" s="41"/>
      <c r="U30" s="49" t="str">
        <f>IFERROR(ROUND(((Q30+W28)*1000000)/(O30*1000),3),"")</f>
        <v/>
      </c>
      <c r="V30" s="41"/>
      <c r="W30" s="50" t="str">
        <f>IFERROR(W28*(1-K30/100),"")</f>
        <v/>
      </c>
      <c r="X30" s="41"/>
      <c r="Y30" s="53" t="str">
        <f>IFERROR(Y28*(1-I30/100),"")</f>
        <v/>
      </c>
      <c r="Z30" s="42"/>
      <c r="AB30" s="60"/>
      <c r="AC30" s="61" t="s">
        <v>1176</v>
      </c>
      <c r="AD30" s="61"/>
      <c r="AE30" s="52" t="str">
        <f>IF(AH7="","",IF(VLOOKUP(AH7,'Tilstande sø'!B3:AJ987,12,FALSE)=0,"Ukendt",IF(VLOOKUP(AH7,'Tilstande sø'!B3:AJ987,12,FALSE)="MonitoredButNotUsed","Ukendt",VLOOKUP(AH7,'Tilstande sø'!B3:AJ987,12,FALSE))))</f>
        <v/>
      </c>
      <c r="AF30" s="61"/>
      <c r="AG30" s="52" t="str">
        <f>IF(AH7="","",VLOOKUP(AH7,'Tilstande sø'!B3:AJ987,13,FALSE))</f>
        <v/>
      </c>
      <c r="AH30" s="61"/>
      <c r="AI30" s="62"/>
      <c r="AJ30" s="69"/>
      <c r="AK30" s="78"/>
      <c r="AL30" s="78"/>
      <c r="AM30" s="78"/>
      <c r="AN30" s="78"/>
      <c r="AO30" s="78"/>
      <c r="AP30" s="78"/>
    </row>
    <row r="31" spans="1:42" ht="5.0999999999999996" customHeight="1" x14ac:dyDescent="0.25">
      <c r="A31" s="26"/>
      <c r="B31" s="24"/>
      <c r="C31" s="24"/>
      <c r="D31" s="24"/>
      <c r="E31" s="24"/>
      <c r="F31" s="24"/>
      <c r="G31" s="24"/>
      <c r="H31" s="24"/>
      <c r="I31" s="24"/>
      <c r="J31" s="24"/>
      <c r="K31" s="24"/>
      <c r="L31" s="24"/>
      <c r="M31" s="24"/>
      <c r="N31" s="24"/>
      <c r="O31" s="24"/>
      <c r="P31" s="24"/>
      <c r="Q31" s="24"/>
      <c r="R31" s="24"/>
      <c r="S31" s="24"/>
      <c r="T31" s="24"/>
      <c r="U31" s="24"/>
      <c r="V31" s="24"/>
      <c r="W31" s="24"/>
      <c r="X31" s="24"/>
      <c r="Y31" s="24"/>
      <c r="Z31" s="25"/>
      <c r="AB31" s="57"/>
      <c r="AC31" s="58"/>
      <c r="AD31" s="58"/>
      <c r="AE31" s="58"/>
      <c r="AF31" s="58"/>
      <c r="AG31" s="58"/>
      <c r="AH31" s="58"/>
      <c r="AI31" s="59"/>
      <c r="AJ31" s="68"/>
      <c r="AK31" s="76"/>
      <c r="AL31" s="76"/>
      <c r="AM31" s="76"/>
      <c r="AN31" s="76"/>
      <c r="AO31" s="76"/>
      <c r="AP31" s="76"/>
    </row>
    <row r="32" spans="1:42" x14ac:dyDescent="0.25">
      <c r="A32" s="26"/>
      <c r="B32" s="24"/>
      <c r="C32" s="24"/>
      <c r="D32" s="24"/>
      <c r="E32" s="24"/>
      <c r="F32" s="24"/>
      <c r="G32" s="24"/>
      <c r="H32" s="24"/>
      <c r="I32" s="24"/>
      <c r="J32" s="24"/>
      <c r="K32" s="24"/>
      <c r="L32" s="24"/>
      <c r="M32" s="24"/>
      <c r="N32" s="24"/>
      <c r="O32" s="24"/>
      <c r="P32" s="24"/>
      <c r="Q32" s="24"/>
      <c r="R32" s="24"/>
      <c r="S32" s="24"/>
      <c r="T32" s="24"/>
      <c r="U32" s="24"/>
      <c r="V32" s="24"/>
      <c r="W32" s="24"/>
      <c r="X32" s="24"/>
      <c r="Y32" s="24"/>
      <c r="Z32" s="25"/>
      <c r="AB32" s="57"/>
      <c r="AC32" s="58"/>
      <c r="AD32" s="58"/>
      <c r="AE32" s="58"/>
      <c r="AF32" s="58"/>
      <c r="AG32" s="58"/>
      <c r="AH32" s="58"/>
      <c r="AI32" s="59"/>
      <c r="AJ32" s="68"/>
      <c r="AK32" s="76"/>
      <c r="AL32" s="76"/>
      <c r="AM32" s="76"/>
      <c r="AN32" s="76"/>
      <c r="AO32" s="76"/>
      <c r="AP32" s="76"/>
    </row>
    <row r="33" spans="1:42" ht="5.0999999999999996" customHeight="1" x14ac:dyDescent="0.25">
      <c r="A33" s="27"/>
      <c r="B33" s="28"/>
      <c r="C33" s="28"/>
      <c r="D33" s="28"/>
      <c r="E33" s="28"/>
      <c r="F33" s="28"/>
      <c r="G33" s="28"/>
      <c r="H33" s="28"/>
      <c r="I33" s="28"/>
      <c r="J33" s="28"/>
      <c r="K33" s="28"/>
      <c r="L33" s="28"/>
      <c r="M33" s="28"/>
      <c r="N33" s="28"/>
      <c r="O33" s="28"/>
      <c r="P33" s="28"/>
      <c r="Q33" s="28"/>
      <c r="R33" s="28"/>
      <c r="S33" s="28"/>
      <c r="T33" s="28"/>
      <c r="U33" s="28"/>
      <c r="V33" s="28"/>
      <c r="W33" s="28"/>
      <c r="X33" s="28"/>
      <c r="Y33" s="28"/>
      <c r="Z33" s="29"/>
      <c r="AB33" s="57"/>
      <c r="AC33" s="58"/>
      <c r="AD33" s="58"/>
      <c r="AE33" s="58"/>
      <c r="AF33" s="58"/>
      <c r="AG33" s="58"/>
      <c r="AH33" s="58"/>
      <c r="AI33" s="59"/>
      <c r="AJ33" s="68"/>
      <c r="AK33" s="76"/>
      <c r="AL33" s="76"/>
      <c r="AM33" s="76"/>
      <c r="AN33" s="76"/>
      <c r="AO33" s="76"/>
      <c r="AP33" s="76"/>
    </row>
    <row r="34" spans="1:42" ht="18.75" customHeight="1" x14ac:dyDescent="0.35">
      <c r="A34" s="30" t="s">
        <v>1356</v>
      </c>
      <c r="B34" s="31"/>
      <c r="C34" s="31"/>
      <c r="D34" s="31"/>
      <c r="E34" s="48" t="s">
        <v>1344</v>
      </c>
      <c r="F34" s="48"/>
      <c r="G34" s="48" t="s">
        <v>1345</v>
      </c>
      <c r="H34" s="48"/>
      <c r="I34" s="48" t="s">
        <v>582</v>
      </c>
      <c r="J34" s="48"/>
      <c r="K34" s="48" t="s">
        <v>1346</v>
      </c>
      <c r="L34" s="31"/>
      <c r="M34" s="31"/>
      <c r="N34" s="31"/>
      <c r="O34" s="31"/>
      <c r="P34" s="31"/>
      <c r="Q34" s="31"/>
      <c r="R34" s="31"/>
      <c r="S34" s="31"/>
      <c r="T34" s="31"/>
      <c r="U34" s="31"/>
      <c r="V34" s="31"/>
      <c r="W34" s="31"/>
      <c r="X34" s="31"/>
      <c r="Y34" s="31"/>
      <c r="Z34" s="32"/>
      <c r="AB34" s="57"/>
      <c r="AC34" s="82" t="s">
        <v>1360</v>
      </c>
      <c r="AD34" s="82"/>
      <c r="AE34" s="82"/>
      <c r="AF34" s="82"/>
      <c r="AG34" s="82"/>
      <c r="AH34" s="82"/>
      <c r="AI34" s="83"/>
      <c r="AJ34" s="68"/>
      <c r="AK34" s="76"/>
      <c r="AL34" s="76"/>
      <c r="AM34" s="76"/>
      <c r="AN34" s="76"/>
      <c r="AO34" s="76"/>
      <c r="AP34" s="76"/>
    </row>
    <row r="35" spans="1:42" ht="5.0999999999999996" customHeight="1" x14ac:dyDescent="0.25">
      <c r="A35" s="33"/>
      <c r="B35" s="31"/>
      <c r="C35" s="31"/>
      <c r="D35" s="31"/>
      <c r="E35" s="31"/>
      <c r="F35" s="31"/>
      <c r="G35" s="31"/>
      <c r="H35" s="31"/>
      <c r="I35" s="31"/>
      <c r="J35" s="31"/>
      <c r="K35" s="31"/>
      <c r="L35" s="31"/>
      <c r="M35" s="31"/>
      <c r="N35" s="31"/>
      <c r="O35" s="31"/>
      <c r="P35" s="31"/>
      <c r="Q35" s="31"/>
      <c r="R35" s="31"/>
      <c r="S35" s="31"/>
      <c r="T35" s="31"/>
      <c r="U35" s="31"/>
      <c r="V35" s="31"/>
      <c r="W35" s="31"/>
      <c r="X35" s="31"/>
      <c r="Y35" s="31"/>
      <c r="Z35" s="32"/>
      <c r="AB35" s="57"/>
      <c r="AC35" s="82"/>
      <c r="AD35" s="82"/>
      <c r="AE35" s="82"/>
      <c r="AF35" s="82"/>
      <c r="AG35" s="82"/>
      <c r="AH35" s="82"/>
      <c r="AI35" s="83"/>
      <c r="AJ35" s="68"/>
      <c r="AK35" s="76"/>
      <c r="AL35" s="76"/>
      <c r="AM35" s="76"/>
      <c r="AN35" s="76"/>
      <c r="AO35" s="76"/>
      <c r="AP35" s="76"/>
    </row>
    <row r="36" spans="1:42" s="3" customFormat="1" ht="17.25" customHeight="1" x14ac:dyDescent="0.25">
      <c r="A36" s="45"/>
      <c r="B36" s="46" t="s">
        <v>1348</v>
      </c>
      <c r="C36" s="75"/>
      <c r="D36" s="46" t="s">
        <v>470</v>
      </c>
      <c r="E36" s="53">
        <f>IF(Y30="",IF(Y28="",IF(Y26="",IF(Y24="",IF(Y22="",IF(Y20="",IF(Y18="",IF(Y16="",IF(Y14="",IF(Y12="",C5,Y12),Y14),Y16),Y18),Y20),Y22),Y24),Y26),Y28),Y30)</f>
        <v>0</v>
      </c>
      <c r="F36" s="46"/>
      <c r="G36" s="50">
        <f>IF(W30="",IF(W28="",IF(W26="",IF(W24="",IF(W22="",IF(W20="",IF(W18="",IF(W16="",IF(W14="",IF(W12="",W7,W12),W14),W16),W18),W20),W22),W24),W26),W28),W30)</f>
        <v>0</v>
      </c>
      <c r="H36" s="46"/>
      <c r="I36" s="50" t="str">
        <f>IF(ISBLANK(C36),"",VLOOKUP(C36,'Rullelister mv.'!A1:B110,2,FALSE))</f>
        <v/>
      </c>
      <c r="J36" s="46"/>
      <c r="K36" s="50" t="str">
        <f>IFERROR((E36-(G36*I36))/E36*100,"")</f>
        <v/>
      </c>
      <c r="L36" s="46"/>
      <c r="M36" s="46"/>
      <c r="N36" s="46"/>
      <c r="O36" s="46"/>
      <c r="P36" s="46"/>
      <c r="Q36" s="46"/>
      <c r="R36" s="46"/>
      <c r="S36" s="46"/>
      <c r="T36" s="46"/>
      <c r="U36" s="46"/>
      <c r="V36" s="46"/>
      <c r="W36" s="46"/>
      <c r="X36" s="46"/>
      <c r="Y36" s="46"/>
      <c r="Z36" s="47"/>
      <c r="AB36" s="60"/>
      <c r="AC36" s="82"/>
      <c r="AD36" s="82"/>
      <c r="AE36" s="82"/>
      <c r="AF36" s="82"/>
      <c r="AG36" s="82"/>
      <c r="AH36" s="82"/>
      <c r="AI36" s="83"/>
      <c r="AJ36" s="69"/>
      <c r="AK36" s="78"/>
      <c r="AL36" s="78"/>
      <c r="AM36" s="78"/>
      <c r="AN36" s="78"/>
      <c r="AO36" s="78"/>
      <c r="AP36" s="78"/>
    </row>
    <row r="37" spans="1:42" x14ac:dyDescent="0.25">
      <c r="A37" s="34"/>
      <c r="B37" s="35"/>
      <c r="C37" s="35"/>
      <c r="D37" s="35"/>
      <c r="E37" s="35"/>
      <c r="F37" s="35"/>
      <c r="G37" s="35"/>
      <c r="H37" s="35"/>
      <c r="I37" s="35"/>
      <c r="J37" s="35"/>
      <c r="K37" s="35"/>
      <c r="L37" s="35"/>
      <c r="M37" s="35"/>
      <c r="N37" s="35"/>
      <c r="O37" s="35"/>
      <c r="P37" s="35"/>
      <c r="Q37" s="35"/>
      <c r="R37" s="35"/>
      <c r="S37" s="35"/>
      <c r="T37" s="35"/>
      <c r="U37" s="35"/>
      <c r="V37" s="35"/>
      <c r="W37" s="35"/>
      <c r="X37" s="35"/>
      <c r="Y37" s="35"/>
      <c r="Z37" s="36"/>
      <c r="AB37" s="63"/>
      <c r="AC37" s="84"/>
      <c r="AD37" s="84"/>
      <c r="AE37" s="84"/>
      <c r="AF37" s="84"/>
      <c r="AG37" s="84"/>
      <c r="AH37" s="84"/>
      <c r="AI37" s="85"/>
      <c r="AJ37" s="70"/>
      <c r="AK37" s="76"/>
      <c r="AL37" s="76"/>
      <c r="AM37" s="76"/>
      <c r="AN37" s="76"/>
      <c r="AO37" s="76"/>
      <c r="AP37" s="76"/>
    </row>
    <row r="38" spans="1:42"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J38" s="2"/>
      <c r="AK38" s="76"/>
      <c r="AL38" s="76"/>
      <c r="AM38" s="76"/>
      <c r="AN38" s="76"/>
      <c r="AO38" s="76"/>
      <c r="AP38" s="76"/>
    </row>
    <row r="39" spans="1:42" x14ac:dyDescent="0.25">
      <c r="A39" t="s">
        <v>1365</v>
      </c>
      <c r="B39" s="2"/>
      <c r="C39" s="2"/>
      <c r="D39" s="2"/>
      <c r="E39" s="2"/>
      <c r="F39" s="2"/>
      <c r="G39" s="2"/>
      <c r="H39" s="2"/>
      <c r="I39" s="2"/>
      <c r="J39" s="2"/>
      <c r="K39" s="2"/>
      <c r="L39" s="2"/>
      <c r="M39" s="2"/>
      <c r="N39" s="2"/>
      <c r="O39" s="2"/>
      <c r="P39" s="2"/>
      <c r="Q39" s="2"/>
      <c r="R39" s="2"/>
      <c r="S39" s="2"/>
      <c r="T39" s="2"/>
      <c r="U39" s="2"/>
      <c r="V39" s="2"/>
      <c r="W39" s="2"/>
      <c r="X39" s="2"/>
      <c r="Y39" s="2"/>
      <c r="Z39" s="2"/>
      <c r="AJ39" s="2"/>
      <c r="AK39" s="76"/>
      <c r="AL39" s="76"/>
      <c r="AM39" s="76"/>
      <c r="AN39" s="76"/>
      <c r="AO39" s="76"/>
      <c r="AP39" s="76"/>
    </row>
    <row r="40" spans="1:42" x14ac:dyDescent="0.25">
      <c r="AJ40" s="2"/>
      <c r="AK40" s="76"/>
      <c r="AL40" s="76"/>
      <c r="AM40" s="76"/>
      <c r="AN40" s="76"/>
      <c r="AO40" s="76"/>
      <c r="AP40" s="76"/>
    </row>
    <row r="41" spans="1:42" x14ac:dyDescent="0.25">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row>
    <row r="42" spans="1:42" x14ac:dyDescent="0.25">
      <c r="A42" s="77"/>
      <c r="B42" s="76"/>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row>
    <row r="43" spans="1:42" x14ac:dyDescent="0.25">
      <c r="A43" s="77"/>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row>
    <row r="44" spans="1:42" x14ac:dyDescent="0.25">
      <c r="A44" s="77"/>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row>
    <row r="45" spans="1:42" x14ac:dyDescent="0.25">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row>
    <row r="46" spans="1:42" x14ac:dyDescent="0.25">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row>
    <row r="47" spans="1:42" x14ac:dyDescent="0.25">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row>
    <row r="48" spans="1:42" x14ac:dyDescent="0.25">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row>
    <row r="49" spans="1:42" x14ac:dyDescent="0.25">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row>
    <row r="50" spans="1:42" x14ac:dyDescent="0.25">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row>
    <row r="51" spans="1:42" x14ac:dyDescent="0.25">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row>
    <row r="52" spans="1:42" x14ac:dyDescent="0.25">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row>
    <row r="53" spans="1:42" x14ac:dyDescent="0.25">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row>
    <row r="54" spans="1:42" x14ac:dyDescent="0.25">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row>
    <row r="55" spans="1:42" x14ac:dyDescent="0.25">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row>
    <row r="56" spans="1:42" x14ac:dyDescent="0.25">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row>
    <row r="57" spans="1:42" x14ac:dyDescent="0.25">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row>
    <row r="58" spans="1:42" x14ac:dyDescent="0.25">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row>
    <row r="59" spans="1:42" x14ac:dyDescent="0.25">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row>
    <row r="60" spans="1:42" x14ac:dyDescent="0.25">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row>
    <row r="61" spans="1:42" x14ac:dyDescent="0.25">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row>
    <row r="62" spans="1:42" x14ac:dyDescent="0.25">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row>
    <row r="63" spans="1:42" x14ac:dyDescent="0.25">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row>
    <row r="64" spans="1:42" x14ac:dyDescent="0.25">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row>
    <row r="65" spans="1:36" x14ac:dyDescent="0.25">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row>
    <row r="66" spans="1:36" x14ac:dyDescent="0.25">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row>
    <row r="67" spans="1:36" x14ac:dyDescent="0.25">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76"/>
      <c r="AI67" s="76"/>
      <c r="AJ67" s="76"/>
    </row>
    <row r="68" spans="1:36" x14ac:dyDescent="0.25">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row>
    <row r="69" spans="1:36" x14ac:dyDescent="0.25">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row>
    <row r="70" spans="1:36" x14ac:dyDescent="0.25">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row>
    <row r="71" spans="1:36" x14ac:dyDescent="0.25">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row>
    <row r="72" spans="1:36" x14ac:dyDescent="0.25">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76"/>
      <c r="AC72" s="76"/>
      <c r="AD72" s="76"/>
      <c r="AE72" s="76"/>
      <c r="AF72" s="76"/>
      <c r="AG72" s="76"/>
      <c r="AH72" s="76"/>
      <c r="AI72" s="76"/>
      <c r="AJ72" s="76"/>
    </row>
    <row r="73" spans="1:36" x14ac:dyDescent="0.25">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76"/>
      <c r="AC73" s="76"/>
      <c r="AD73" s="76"/>
      <c r="AE73" s="76"/>
      <c r="AF73" s="76"/>
      <c r="AG73" s="76"/>
      <c r="AH73" s="76"/>
      <c r="AI73" s="76"/>
      <c r="AJ73" s="76"/>
    </row>
    <row r="74" spans="1:36" x14ac:dyDescent="0.25">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row>
    <row r="75" spans="1:36" x14ac:dyDescent="0.25">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76"/>
      <c r="AJ75" s="76"/>
    </row>
    <row r="76" spans="1:36" x14ac:dyDescent="0.25">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76"/>
      <c r="AJ76" s="76"/>
    </row>
    <row r="77" spans="1:36" x14ac:dyDescent="0.25">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row>
    <row r="78" spans="1:36" x14ac:dyDescent="0.25">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c r="AA78" s="76"/>
      <c r="AB78" s="76"/>
      <c r="AC78" s="76"/>
      <c r="AD78" s="76"/>
      <c r="AE78" s="76"/>
      <c r="AF78" s="76"/>
      <c r="AG78" s="76"/>
      <c r="AH78" s="76"/>
      <c r="AI78" s="76"/>
      <c r="AJ78" s="76"/>
    </row>
    <row r="79" spans="1:36" x14ac:dyDescent="0.25">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row>
  </sheetData>
  <sheetProtection sheet="1" objects="1" scenarios="1"/>
  <mergeCells count="2">
    <mergeCell ref="AD7:AF7"/>
    <mergeCell ref="AC34:AI37"/>
  </mergeCells>
  <conditionalFormatting sqref="K36">
    <cfRule type="expression" dxfId="324" priority="265">
      <formula>$K$36&gt;=0</formula>
    </cfRule>
    <cfRule type="expression" dxfId="323" priority="264">
      <formula>$K$36&lt;0</formula>
    </cfRule>
    <cfRule type="expression" dxfId="322" priority="263">
      <formula>$K$36=""</formula>
    </cfRule>
  </conditionalFormatting>
  <conditionalFormatting sqref="M12">
    <cfRule type="expression" dxfId="321" priority="323">
      <formula>$M$12="Rt"</formula>
    </cfRule>
    <cfRule type="expression" dxfId="320" priority="322">
      <formula>$M$12="Dt"</formula>
    </cfRule>
    <cfRule type="expression" dxfId="319" priority="46">
      <formula>$M$12="Dp"</formula>
    </cfRule>
    <cfRule type="expression" dxfId="318" priority="47">
      <formula>$M$12="Rp"</formula>
    </cfRule>
    <cfRule type="expression" dxfId="317" priority="49">
      <formula>$M$12="Gp"</formula>
    </cfRule>
    <cfRule type="expression" dxfId="316" priority="50">
      <formula>$M$12="Hp"</formula>
    </cfRule>
    <cfRule type="expression" dxfId="315" priority="48">
      <formula>$M$12="Mp"</formula>
    </cfRule>
    <cfRule type="expression" dxfId="314" priority="326">
      <formula>$M$12="Ht"</formula>
    </cfRule>
    <cfRule type="expression" dxfId="313" priority="325">
      <formula>$M$12="Gt"</formula>
    </cfRule>
    <cfRule type="expression" dxfId="312" priority="324">
      <formula>$M$12="Mt"</formula>
    </cfRule>
  </conditionalFormatting>
  <conditionalFormatting sqref="M14">
    <cfRule type="expression" dxfId="311" priority="41">
      <formula>$M$14="Dp"</formula>
    </cfRule>
    <cfRule type="expression" dxfId="310" priority="45">
      <formula>$M$14="Hp"</formula>
    </cfRule>
    <cfRule type="expression" dxfId="309" priority="317">
      <formula>$M$14="Dt"</formula>
    </cfRule>
    <cfRule type="expression" dxfId="308" priority="318">
      <formula>$M$14="Rt"</formula>
    </cfRule>
    <cfRule type="expression" dxfId="307" priority="319">
      <formula>$M$14="Mt"</formula>
    </cfRule>
    <cfRule type="expression" dxfId="306" priority="320">
      <formula>$M$14="Gt"</formula>
    </cfRule>
    <cfRule type="expression" dxfId="305" priority="321">
      <formula>$M$14="Ht"</formula>
    </cfRule>
    <cfRule type="expression" dxfId="304" priority="42">
      <formula>$M$14="Rp"</formula>
    </cfRule>
    <cfRule type="expression" dxfId="303" priority="43">
      <formula>$M$14="Mp"</formula>
    </cfRule>
    <cfRule type="expression" dxfId="302" priority="44">
      <formula>$M$14="Gp"</formula>
    </cfRule>
  </conditionalFormatting>
  <conditionalFormatting sqref="M16">
    <cfRule type="expression" dxfId="301" priority="36">
      <formula>$M$16="Dp"</formula>
    </cfRule>
    <cfRule type="expression" dxfId="300" priority="313">
      <formula>$M$16="Rt"</formula>
    </cfRule>
    <cfRule type="expression" dxfId="299" priority="312">
      <formula>$M$16="Dt"</formula>
    </cfRule>
    <cfRule type="expression" dxfId="298" priority="40">
      <formula>$M$16="Hp"</formula>
    </cfRule>
    <cfRule type="expression" dxfId="297" priority="39">
      <formula>$M$16="Gp"</formula>
    </cfRule>
    <cfRule type="expression" dxfId="296" priority="38">
      <formula>$M$16="Mp"</formula>
    </cfRule>
    <cfRule type="expression" dxfId="295" priority="37">
      <formula>$M$16="Rp"</formula>
    </cfRule>
    <cfRule type="expression" dxfId="294" priority="316">
      <formula>$M$16="Ht"</formula>
    </cfRule>
    <cfRule type="expression" dxfId="293" priority="315">
      <formula>$M$16="Gt"</formula>
    </cfRule>
    <cfRule type="expression" dxfId="292" priority="314">
      <formula>$M$16="Mt"</formula>
    </cfRule>
  </conditionalFormatting>
  <conditionalFormatting sqref="M18">
    <cfRule type="expression" dxfId="291" priority="33">
      <formula>$M$18="Mp"</formula>
    </cfRule>
    <cfRule type="expression" dxfId="290" priority="34">
      <formula>$M$18="Gp"</formula>
    </cfRule>
    <cfRule type="expression" dxfId="289" priority="35">
      <formula>$M$18="Hp"</formula>
    </cfRule>
    <cfRule type="expression" dxfId="288" priority="311">
      <formula>$M$18="Ht"</formula>
    </cfRule>
    <cfRule type="expression" dxfId="287" priority="310">
      <formula>$M$18="Gt"</formula>
    </cfRule>
    <cfRule type="expression" dxfId="286" priority="309">
      <formula>$M$18="Mt"</formula>
    </cfRule>
    <cfRule type="expression" dxfId="285" priority="308">
      <formula>$M$18="Rt"</formula>
    </cfRule>
    <cfRule type="expression" dxfId="284" priority="307">
      <formula>$M$18="Dt"</formula>
    </cfRule>
    <cfRule type="expression" dxfId="283" priority="31">
      <formula>$M$18="Dp"</formula>
    </cfRule>
    <cfRule type="expression" dxfId="282" priority="32">
      <formula>$M$18="Rp"</formula>
    </cfRule>
  </conditionalFormatting>
  <conditionalFormatting sqref="M20">
    <cfRule type="expression" dxfId="281" priority="306">
      <formula>$M$20="Ht"</formula>
    </cfRule>
    <cfRule type="expression" dxfId="280" priority="27">
      <formula>$M$20="Rp"</formula>
    </cfRule>
    <cfRule type="expression" dxfId="279" priority="26">
      <formula>$M$20="Dp"</formula>
    </cfRule>
    <cfRule type="expression" dxfId="278" priority="28">
      <formula>$M$20="Mp"</formula>
    </cfRule>
    <cfRule type="expression" dxfId="277" priority="30">
      <formula>$M$20="Hp"</formula>
    </cfRule>
    <cfRule type="expression" dxfId="276" priority="29">
      <formula>$M$20="Gp"</formula>
    </cfRule>
    <cfRule type="expression" dxfId="275" priority="305">
      <formula>$M$20="Gt"</formula>
    </cfRule>
    <cfRule type="expression" dxfId="274" priority="304">
      <formula>$M$20="Mt"</formula>
    </cfRule>
    <cfRule type="expression" dxfId="273" priority="303">
      <formula>$M$20="Rt"</formula>
    </cfRule>
    <cfRule type="expression" dxfId="272" priority="302">
      <formula>$M$20="Dt"</formula>
    </cfRule>
  </conditionalFormatting>
  <conditionalFormatting sqref="M22">
    <cfRule type="expression" dxfId="271" priority="299">
      <formula>$M$22="Mt"</formula>
    </cfRule>
    <cfRule type="expression" dxfId="270" priority="298">
      <formula>$M$22="Rt"</formula>
    </cfRule>
    <cfRule type="expression" dxfId="269" priority="297">
      <formula>$M$22="Dt"</formula>
    </cfRule>
    <cfRule type="expression" dxfId="268" priority="300">
      <formula>$M$22="Gt"</formula>
    </cfRule>
    <cfRule type="expression" dxfId="267" priority="25">
      <formula>$M$22="Hp"</formula>
    </cfRule>
    <cfRule type="expression" dxfId="266" priority="24">
      <formula>$M$22="Gp"</formula>
    </cfRule>
    <cfRule type="expression" dxfId="265" priority="21">
      <formula>$M$22="Dp"</formula>
    </cfRule>
    <cfRule type="expression" dxfId="264" priority="22">
      <formula>$M$22="Rp"</formula>
    </cfRule>
    <cfRule type="expression" dxfId="263" priority="23">
      <formula>$M$22="Mp"</formula>
    </cfRule>
    <cfRule type="expression" dxfId="262" priority="301">
      <formula>$M$22="Ht"</formula>
    </cfRule>
  </conditionalFormatting>
  <conditionalFormatting sqref="M24">
    <cfRule type="expression" dxfId="261" priority="296">
      <formula>$M$24="Ht"</formula>
    </cfRule>
    <cfRule type="expression" dxfId="260" priority="16">
      <formula>$M$24="Dp"</formula>
    </cfRule>
    <cfRule type="expression" dxfId="259" priority="18">
      <formula>$M$24="Mp"</formula>
    </cfRule>
    <cfRule type="expression" dxfId="258" priority="294">
      <formula>$M$24="Mt"</formula>
    </cfRule>
    <cfRule type="expression" dxfId="257" priority="293">
      <formula>$M$24="Rt"</formula>
    </cfRule>
    <cfRule type="expression" dxfId="256" priority="292">
      <formula>$M$24="Dt"</formula>
    </cfRule>
    <cfRule type="expression" dxfId="255" priority="19">
      <formula>$M$24="Gp"</formula>
    </cfRule>
    <cfRule type="expression" dxfId="254" priority="20">
      <formula>$M$24="Hp"</formula>
    </cfRule>
    <cfRule type="expression" dxfId="253" priority="17">
      <formula>$M$24="Rp"</formula>
    </cfRule>
    <cfRule type="expression" dxfId="252" priority="295">
      <formula>$M$24="Gt"</formula>
    </cfRule>
  </conditionalFormatting>
  <conditionalFormatting sqref="M26">
    <cfRule type="expression" dxfId="251" priority="291">
      <formula>$M$26="Ht"</formula>
    </cfRule>
    <cfRule type="expression" dxfId="250" priority="289">
      <formula>$M$26="Mt"</formula>
    </cfRule>
    <cfRule type="expression" dxfId="249" priority="288">
      <formula>$M$26="Rt"</formula>
    </cfRule>
    <cfRule type="expression" dxfId="248" priority="287">
      <formula>$M$26="Dt"</formula>
    </cfRule>
    <cfRule type="expression" dxfId="247" priority="12">
      <formula>$M$26="Rp"</formula>
    </cfRule>
    <cfRule type="expression" dxfId="246" priority="290">
      <formula>$M$26="Gt"</formula>
    </cfRule>
    <cfRule type="expression" dxfId="245" priority="15">
      <formula>$M$26="Hp"</formula>
    </cfRule>
    <cfRule type="expression" dxfId="244" priority="14">
      <formula>$M$26="Gp"</formula>
    </cfRule>
    <cfRule type="expression" dxfId="243" priority="13">
      <formula>$M$26="Mp"</formula>
    </cfRule>
    <cfRule type="expression" dxfId="242" priority="11">
      <formula>$M$26="Dp"</formula>
    </cfRule>
  </conditionalFormatting>
  <conditionalFormatting sqref="M28">
    <cfRule type="expression" dxfId="241" priority="282">
      <formula>$M$28="Dt"</formula>
    </cfRule>
    <cfRule type="expression" dxfId="240" priority="7">
      <formula>$M$28="Rp"</formula>
    </cfRule>
    <cfRule type="expression" dxfId="239" priority="283">
      <formula>$M$28="Rt"</formula>
    </cfRule>
    <cfRule type="expression" dxfId="238" priority="284">
      <formula>$M$28="Mt"</formula>
    </cfRule>
    <cfRule type="expression" dxfId="237" priority="285">
      <formula>$M$28="Gt"</formula>
    </cfRule>
    <cfRule type="expression" dxfId="236" priority="8">
      <formula>$M$28="Mp"</formula>
    </cfRule>
    <cfRule type="expression" dxfId="235" priority="6">
      <formula>$M$28="Dp"</formula>
    </cfRule>
    <cfRule type="expression" dxfId="234" priority="9">
      <formula>$M$28="Gp"</formula>
    </cfRule>
    <cfRule type="expression" dxfId="233" priority="286">
      <formula>$M$28="Ht"</formula>
    </cfRule>
    <cfRule type="expression" dxfId="232" priority="10">
      <formula>$M$28="Hp"</formula>
    </cfRule>
  </conditionalFormatting>
  <conditionalFormatting sqref="M30">
    <cfRule type="expression" dxfId="231" priority="2">
      <formula>$M$30="Rp"</formula>
    </cfRule>
    <cfRule type="expression" dxfId="230" priority="3">
      <formula>$M$30="Mp"</formula>
    </cfRule>
    <cfRule type="expression" dxfId="229" priority="4">
      <formula>$M$30="Gp"</formula>
    </cfRule>
    <cfRule type="expression" dxfId="228" priority="5">
      <formula>$M$30="Hp"</formula>
    </cfRule>
    <cfRule type="expression" dxfId="227" priority="278">
      <formula>$M$30="Rt"</formula>
    </cfRule>
    <cfRule type="expression" dxfId="226" priority="279">
      <formula>$M$30="Mt"</formula>
    </cfRule>
    <cfRule type="expression" dxfId="225" priority="280">
      <formula>$M$30="Gt"</formula>
    </cfRule>
    <cfRule type="expression" dxfId="224" priority="281">
      <formula>$M$30="Ht"</formula>
    </cfRule>
    <cfRule type="expression" dxfId="223" priority="1">
      <formula>$M$30="Dp"</formula>
    </cfRule>
    <cfRule type="expression" dxfId="222" priority="277">
      <formula>$M$30="Dt"</formula>
    </cfRule>
  </conditionalFormatting>
  <conditionalFormatting sqref="U12">
    <cfRule type="expression" dxfId="221" priority="276">
      <formula>$U$12&gt;$S$12</formula>
    </cfRule>
  </conditionalFormatting>
  <conditionalFormatting sqref="U14">
    <cfRule type="expression" dxfId="220" priority="275">
      <formula>$U$14&gt;$S$14</formula>
    </cfRule>
  </conditionalFormatting>
  <conditionalFormatting sqref="U16">
    <cfRule type="expression" dxfId="219" priority="274">
      <formula>$U$16&gt;$S$16</formula>
    </cfRule>
  </conditionalFormatting>
  <conditionalFormatting sqref="U18">
    <cfRule type="expression" dxfId="218" priority="273">
      <formula>$U$18&gt;$S$18</formula>
    </cfRule>
  </conditionalFormatting>
  <conditionalFormatting sqref="U20">
    <cfRule type="expression" dxfId="217" priority="272">
      <formula>$U$20&gt;$S$20</formula>
    </cfRule>
  </conditionalFormatting>
  <conditionalFormatting sqref="U22">
    <cfRule type="expression" dxfId="216" priority="271">
      <formula>$U$22&gt;$S$22</formula>
    </cfRule>
  </conditionalFormatting>
  <conditionalFormatting sqref="U24">
    <cfRule type="expression" dxfId="215" priority="270">
      <formula>$U$24&gt;$S$24</formula>
    </cfRule>
  </conditionalFormatting>
  <conditionalFormatting sqref="U26">
    <cfRule type="expression" dxfId="214" priority="269">
      <formula>$U$26&gt;$S$26</formula>
    </cfRule>
  </conditionalFormatting>
  <conditionalFormatting sqref="U28">
    <cfRule type="expression" dxfId="213" priority="268">
      <formula>$U$28&gt;$S$28</formula>
    </cfRule>
  </conditionalFormatting>
  <conditionalFormatting sqref="U30">
    <cfRule type="expression" dxfId="212" priority="267">
      <formula>$U$30&gt;$S$30</formula>
    </cfRule>
  </conditionalFormatting>
  <conditionalFormatting sqref="AE12">
    <cfRule type="expression" dxfId="211" priority="258">
      <formula>$AE$12="Dt"</formula>
    </cfRule>
    <cfRule type="expression" dxfId="210" priority="259">
      <formula>$AE$12="Rt"</formula>
    </cfRule>
    <cfRule type="expression" dxfId="209" priority="260">
      <formula>$AE$12="Mt"</formula>
    </cfRule>
    <cfRule type="expression" dxfId="208" priority="261">
      <formula>$AE$12="Gt"</formula>
    </cfRule>
    <cfRule type="expression" dxfId="207" priority="151">
      <formula>$AE$12="Hp"</formula>
    </cfRule>
    <cfRule type="expression" dxfId="206" priority="150">
      <formula>$AE$12="Gp"</formula>
    </cfRule>
    <cfRule type="expression" dxfId="205" priority="148">
      <formula>$AE$12="Rp"</formula>
    </cfRule>
    <cfRule type="expression" dxfId="204" priority="147">
      <formula>$AE$12="Dp"</formula>
    </cfRule>
    <cfRule type="expression" dxfId="203" priority="149">
      <formula>$AE$12="Mp"</formula>
    </cfRule>
    <cfRule type="expression" dxfId="202" priority="262">
      <formula>$AE$12="Ht"</formula>
    </cfRule>
  </conditionalFormatting>
  <conditionalFormatting sqref="AE14">
    <cfRule type="expression" dxfId="201" priority="254">
      <formula>$AE$14="Rt"</formula>
    </cfRule>
    <cfRule type="expression" dxfId="200" priority="255">
      <formula>$AE$14="Mt"</formula>
    </cfRule>
    <cfRule type="expression" dxfId="199" priority="256">
      <formula>$AE$14="Gt"</formula>
    </cfRule>
    <cfRule type="expression" dxfId="198" priority="257">
      <formula>$AE$14="Ht"</formula>
    </cfRule>
    <cfRule type="expression" dxfId="197" priority="146">
      <formula>$AE$14="Hp"</formula>
    </cfRule>
    <cfRule type="expression" dxfId="196" priority="145">
      <formula>$AE$14="Gp"</formula>
    </cfRule>
    <cfRule type="expression" dxfId="195" priority="144">
      <formula>$AE$14="Mp"</formula>
    </cfRule>
    <cfRule type="expression" dxfId="194" priority="143">
      <formula>$AE$14="Rp"</formula>
    </cfRule>
    <cfRule type="expression" dxfId="193" priority="142">
      <formula>$AE$14="Dp"</formula>
    </cfRule>
    <cfRule type="expression" dxfId="192" priority="253">
      <formula>$AE$14="Dt"</formula>
    </cfRule>
  </conditionalFormatting>
  <conditionalFormatting sqref="AE16">
    <cfRule type="expression" dxfId="191" priority="141">
      <formula>$AE$16="Hp"</formula>
    </cfRule>
    <cfRule type="expression" dxfId="190" priority="137">
      <formula>$AE$16="Dp"</formula>
    </cfRule>
    <cfRule type="expression" dxfId="189" priority="138">
      <formula>$AE$16="Rp"</formula>
    </cfRule>
    <cfRule type="expression" dxfId="188" priority="139">
      <formula>$AE$16="Mp"</formula>
    </cfRule>
    <cfRule type="expression" dxfId="187" priority="140">
      <formula>$AE$16="Gp"</formula>
    </cfRule>
    <cfRule type="expression" dxfId="186" priority="252">
      <formula>$AE$16="Ht"</formula>
    </cfRule>
    <cfRule type="expression" dxfId="185" priority="251">
      <formula>$AE$16="Gt"</formula>
    </cfRule>
    <cfRule type="expression" dxfId="184" priority="250">
      <formula>$AE$16="Mt"</formula>
    </cfRule>
    <cfRule type="expression" dxfId="183" priority="249">
      <formula>$AE$16="Rt"</formula>
    </cfRule>
    <cfRule type="expression" dxfId="182" priority="248">
      <formula>$AE$16="Dt"</formula>
    </cfRule>
  </conditionalFormatting>
  <conditionalFormatting sqref="AE18">
    <cfRule type="expression" dxfId="181" priority="136">
      <formula>$AE$18="Hp"</formula>
    </cfRule>
    <cfRule type="expression" dxfId="180" priority="245">
      <formula>$AE$18="Mt"</formula>
    </cfRule>
    <cfRule type="expression" dxfId="179" priority="134">
      <formula>$AE$18="Mp"</formula>
    </cfRule>
    <cfRule type="expression" dxfId="178" priority="133">
      <formula>$AE$18="Rp"</formula>
    </cfRule>
    <cfRule type="expression" dxfId="177" priority="132">
      <formula>$AE$18="Dp"</formula>
    </cfRule>
    <cfRule type="expression" dxfId="176" priority="135">
      <formula>$AE$18="Gp"</formula>
    </cfRule>
    <cfRule type="expression" dxfId="175" priority="247">
      <formula>$AE$18="Ht"</formula>
    </cfRule>
    <cfRule type="expression" dxfId="174" priority="246">
      <formula>$AE$18="Gt"</formula>
    </cfRule>
    <cfRule type="expression" dxfId="173" priority="244">
      <formula>$AE$18="Rt"</formula>
    </cfRule>
    <cfRule type="expression" dxfId="172" priority="243">
      <formula>$AE$18="Dt"</formula>
    </cfRule>
  </conditionalFormatting>
  <conditionalFormatting sqref="AE20">
    <cfRule type="expression" dxfId="171" priority="131">
      <formula>$AE$20="Hp"</formula>
    </cfRule>
    <cfRule type="expression" dxfId="170" priority="130">
      <formula>$AE$20="Gp"</formula>
    </cfRule>
    <cfRule type="expression" dxfId="169" priority="129">
      <formula>$AE$20="Mp"</formula>
    </cfRule>
    <cfRule type="expression" dxfId="168" priority="128">
      <formula>$AE$20="Rp"</formula>
    </cfRule>
    <cfRule type="expression" dxfId="167" priority="127">
      <formula>$AE$20="Dp"</formula>
    </cfRule>
    <cfRule type="expression" dxfId="166" priority="242">
      <formula>$AE$20="Ht"</formula>
    </cfRule>
    <cfRule type="expression" dxfId="165" priority="241">
      <formula>$AE$20="Gt"</formula>
    </cfRule>
    <cfRule type="expression" dxfId="164" priority="240">
      <formula>$AE$20="Mt"</formula>
    </cfRule>
    <cfRule type="expression" dxfId="163" priority="239">
      <formula>$AE$20="Rt"</formula>
    </cfRule>
    <cfRule type="expression" dxfId="162" priority="238">
      <formula>$AE$20="Dt"</formula>
    </cfRule>
  </conditionalFormatting>
  <conditionalFormatting sqref="AE22">
    <cfRule type="expression" dxfId="161" priority="125">
      <formula>$AE$22="Gp"</formula>
    </cfRule>
    <cfRule type="expression" dxfId="160" priority="126">
      <formula>$AE$22="Hp"</formula>
    </cfRule>
    <cfRule type="expression" dxfId="159" priority="237">
      <formula>$AE$22="Ht"</formula>
    </cfRule>
    <cfRule type="expression" dxfId="158" priority="122">
      <formula>$AE$22="Dp"</formula>
    </cfRule>
    <cfRule type="expression" dxfId="157" priority="123">
      <formula>$AE$22="Rp"</formula>
    </cfRule>
    <cfRule type="expression" dxfId="156" priority="124">
      <formula>$AE$22="Mp"</formula>
    </cfRule>
    <cfRule type="expression" dxfId="155" priority="236">
      <formula>$AE$22="Gt"</formula>
    </cfRule>
    <cfRule type="expression" dxfId="154" priority="235">
      <formula>$AE$22="Mt"</formula>
    </cfRule>
    <cfRule type="expression" dxfId="153" priority="234">
      <formula>$AE$22="Rt"</formula>
    </cfRule>
    <cfRule type="expression" dxfId="152" priority="233">
      <formula>$AE$22="Dt"</formula>
    </cfRule>
  </conditionalFormatting>
  <conditionalFormatting sqref="AE24">
    <cfRule type="expression" dxfId="151" priority="121">
      <formula>$AE$24="Hp"</formula>
    </cfRule>
    <cfRule type="expression" dxfId="150" priority="120">
      <formula>$AE$24="Gp"</formula>
    </cfRule>
    <cfRule type="expression" dxfId="149" priority="119">
      <formula>$AE$24="Mp"</formula>
    </cfRule>
    <cfRule type="expression" dxfId="148" priority="118">
      <formula>$AE$24="Rp"</formula>
    </cfRule>
    <cfRule type="expression" dxfId="147" priority="117">
      <formula>$AE$24="Dp"</formula>
    </cfRule>
    <cfRule type="expression" dxfId="146" priority="232">
      <formula>$AE$24="Ht"</formula>
    </cfRule>
    <cfRule type="expression" dxfId="145" priority="231">
      <formula>$AE$24="Gt"</formula>
    </cfRule>
    <cfRule type="expression" dxfId="144" priority="230">
      <formula>$AE$24="Mt"</formula>
    </cfRule>
    <cfRule type="expression" dxfId="143" priority="229">
      <formula>$AE$24="Rt"</formula>
    </cfRule>
    <cfRule type="expression" dxfId="142" priority="228">
      <formula>$AE$24="Dt"</formula>
    </cfRule>
  </conditionalFormatting>
  <conditionalFormatting sqref="AE26">
    <cfRule type="expression" dxfId="141" priority="223">
      <formula>$AE$26="Dt"</formula>
    </cfRule>
    <cfRule type="expression" dxfId="140" priority="224">
      <formula>$AE$26="Rt"</formula>
    </cfRule>
    <cfRule type="expression" dxfId="139" priority="112">
      <formula>$AE$26="Dp"</formula>
    </cfRule>
    <cfRule type="expression" dxfId="138" priority="113">
      <formula>$AE$26="Rp"</formula>
    </cfRule>
    <cfRule type="expression" dxfId="137" priority="115">
      <formula>$AE$26="Gp"</formula>
    </cfRule>
    <cfRule type="expression" dxfId="136" priority="114">
      <formula>$AE$26="MP"</formula>
    </cfRule>
    <cfRule type="expression" dxfId="135" priority="116">
      <formula>$AE$26="Hp"</formula>
    </cfRule>
    <cfRule type="expression" dxfId="134" priority="227">
      <formula>$AE$26="Ht"</formula>
    </cfRule>
    <cfRule type="expression" dxfId="133" priority="226">
      <formula>$AE$26="Gt"</formula>
    </cfRule>
    <cfRule type="expression" dxfId="132" priority="225">
      <formula>$AE$26="Mt"</formula>
    </cfRule>
  </conditionalFormatting>
  <conditionalFormatting sqref="AE28">
    <cfRule type="expression" dxfId="131" priority="222">
      <formula>$AE$28="Ht"</formula>
    </cfRule>
    <cfRule type="expression" dxfId="130" priority="220">
      <formula>$AE$28="Mt"</formula>
    </cfRule>
    <cfRule type="expression" dxfId="129" priority="219">
      <formula>$AE$28="Rt"</formula>
    </cfRule>
    <cfRule type="expression" dxfId="128" priority="218">
      <formula>$AE$28="Dt"</formula>
    </cfRule>
    <cfRule type="expression" dxfId="127" priority="107">
      <formula>$AE$28="Dp"</formula>
    </cfRule>
    <cfRule type="expression" dxfId="126" priority="108">
      <formula>$AE$28="Rp"</formula>
    </cfRule>
    <cfRule type="expression" dxfId="125" priority="109">
      <formula>$AE$28="Mp"</formula>
    </cfRule>
    <cfRule type="expression" dxfId="124" priority="110">
      <formula>$AE$28="Gp"</formula>
    </cfRule>
    <cfRule type="expression" dxfId="123" priority="111">
      <formula>$AE$28="Hp"</formula>
    </cfRule>
    <cfRule type="expression" dxfId="122" priority="221">
      <formula>$AE$28="Gt"</formula>
    </cfRule>
  </conditionalFormatting>
  <conditionalFormatting sqref="AE30">
    <cfRule type="expression" dxfId="121" priority="106">
      <formula>$AE$30="Hp"</formula>
    </cfRule>
    <cfRule type="expression" dxfId="120" priority="216">
      <formula>$AE$30="Gt"</formula>
    </cfRule>
    <cfRule type="expression" dxfId="119" priority="217">
      <formula>$AE$30="Ht"</formula>
    </cfRule>
    <cfRule type="expression" dxfId="118" priority="102">
      <formula>$AE$30="Dp"</formula>
    </cfRule>
    <cfRule type="expression" dxfId="117" priority="103">
      <formula>$AE$30="Rp"</formula>
    </cfRule>
    <cfRule type="expression" dxfId="116" priority="104">
      <formula>$AE$30="Mp"</formula>
    </cfRule>
    <cfRule type="expression" dxfId="115" priority="105">
      <formula>$AE$30="Gp"</formula>
    </cfRule>
    <cfRule type="expression" dxfId="114" priority="213">
      <formula>$AE$30="Dt"</formula>
    </cfRule>
    <cfRule type="expression" dxfId="113" priority="214">
      <formula>$AE$30="Rt"</formula>
    </cfRule>
    <cfRule type="expression" dxfId="112" priority="215">
      <formula>$AE$30="Mt"</formula>
    </cfRule>
  </conditionalFormatting>
  <conditionalFormatting sqref="AG12">
    <cfRule type="expression" dxfId="111" priority="212">
      <formula>$AG$12="Ht"</formula>
    </cfRule>
    <cfRule type="expression" dxfId="110" priority="211">
      <formula>$AG$12="Gt"</formula>
    </cfRule>
    <cfRule type="expression" dxfId="109" priority="210">
      <formula>$AG$12="Mt"</formula>
    </cfRule>
    <cfRule type="expression" dxfId="108" priority="209">
      <formula>$AG$12="Rt"</formula>
    </cfRule>
    <cfRule type="expression" dxfId="107" priority="208">
      <formula>$AG$12="Dt"</formula>
    </cfRule>
    <cfRule type="expression" dxfId="106" priority="97">
      <formula>$AG$12="Dp"</formula>
    </cfRule>
    <cfRule type="expression" dxfId="105" priority="98">
      <formula>$AG$12="Rp"</formula>
    </cfRule>
    <cfRule type="expression" dxfId="104" priority="99">
      <formula>$AG$12="Mp"</formula>
    </cfRule>
    <cfRule type="expression" dxfId="103" priority="100">
      <formula>$AG$12="Gp"</formula>
    </cfRule>
    <cfRule type="expression" dxfId="102" priority="101">
      <formula>$AG$12="Hp"</formula>
    </cfRule>
    <cfRule type="expression" dxfId="101" priority="161">
      <formula>$AG$12="lm"</formula>
    </cfRule>
  </conditionalFormatting>
  <conditionalFormatting sqref="AG14">
    <cfRule type="expression" dxfId="100" priority="206">
      <formula>$AG$14="Gt"</formula>
    </cfRule>
    <cfRule type="expression" dxfId="99" priority="94">
      <formula>$AG$14="Mp"</formula>
    </cfRule>
    <cfRule type="expression" dxfId="98" priority="207">
      <formula>$AG$14="Ht"</formula>
    </cfRule>
    <cfRule type="expression" dxfId="97" priority="203">
      <formula>$AG$14="Dt"</formula>
    </cfRule>
    <cfRule type="expression" dxfId="96" priority="205">
      <formula>$AG$14="Mt"</formula>
    </cfRule>
    <cfRule type="expression" dxfId="95" priority="93">
      <formula>$AG$14="Rp"</formula>
    </cfRule>
    <cfRule type="expression" dxfId="94" priority="92">
      <formula>$AG$14="Dp"</formula>
    </cfRule>
    <cfRule type="expression" dxfId="93" priority="96">
      <formula>$AG$14="Hp"</formula>
    </cfRule>
    <cfRule type="expression" dxfId="92" priority="204">
      <formula>$AG$14="Rt"</formula>
    </cfRule>
    <cfRule type="expression" dxfId="91" priority="95">
      <formula>$AG$14="Gp"</formula>
    </cfRule>
    <cfRule type="expression" dxfId="90" priority="160">
      <formula>$AG$14="lm"</formula>
    </cfRule>
  </conditionalFormatting>
  <conditionalFormatting sqref="AG16">
    <cfRule type="expression" dxfId="89" priority="200">
      <formula>$AG$16="Mt"</formula>
    </cfRule>
    <cfRule type="expression" dxfId="88" priority="199">
      <formula>$AG$16="Rt"</formula>
    </cfRule>
    <cfRule type="expression" dxfId="87" priority="198">
      <formula>$AG$16="Dt"</formula>
    </cfRule>
    <cfRule type="expression" dxfId="86" priority="88">
      <formula>$AG$16="Rp"</formula>
    </cfRule>
    <cfRule type="expression" dxfId="85" priority="90">
      <formula>$AG$16="Gp"</formula>
    </cfRule>
    <cfRule type="expression" dxfId="84" priority="91">
      <formula>$AG$16="Hp"</formula>
    </cfRule>
    <cfRule type="expression" dxfId="83" priority="201">
      <formula>$AG$16="Gt"</formula>
    </cfRule>
    <cfRule type="expression" dxfId="82" priority="89">
      <formula>$AG$16="Mp"</formula>
    </cfRule>
    <cfRule type="expression" dxfId="81" priority="202">
      <formula>$AG$16="Ht"</formula>
    </cfRule>
    <cfRule type="expression" dxfId="80" priority="159">
      <formula>$AG$16="lm"</formula>
    </cfRule>
    <cfRule type="expression" dxfId="79" priority="87">
      <formula>$AG$16="Dp"</formula>
    </cfRule>
  </conditionalFormatting>
  <conditionalFormatting sqref="AG18">
    <cfRule type="expression" dxfId="78" priority="158">
      <formula>$AG$18="lm"</formula>
    </cfRule>
    <cfRule type="expression" dxfId="77" priority="197">
      <formula>$AG$18="Ht"</formula>
    </cfRule>
    <cfRule type="expression" dxfId="76" priority="196">
      <formula>$AG$18="Gt"</formula>
    </cfRule>
    <cfRule type="expression" dxfId="75" priority="195">
      <formula>$AG$18="Mt"</formula>
    </cfRule>
    <cfRule type="expression" dxfId="74" priority="194">
      <formula>$AG$18="Rt"</formula>
    </cfRule>
    <cfRule type="expression" dxfId="73" priority="193">
      <formula>$AG$18="Dt"</formula>
    </cfRule>
    <cfRule type="expression" dxfId="72" priority="86">
      <formula>$AG$18="Hp"</formula>
    </cfRule>
    <cfRule type="expression" dxfId="71" priority="85">
      <formula>$AG$18="Gp"</formula>
    </cfRule>
    <cfRule type="expression" dxfId="70" priority="84">
      <formula>$AG$18="Mp"</formula>
    </cfRule>
    <cfRule type="expression" dxfId="69" priority="83">
      <formula>$AG$18="Rp"</formula>
    </cfRule>
    <cfRule type="expression" dxfId="68" priority="82">
      <formula>$AG$18="Dp"</formula>
    </cfRule>
  </conditionalFormatting>
  <conditionalFormatting sqref="AG20">
    <cfRule type="expression" dxfId="67" priority="192">
      <formula>$AG$20="Ht"</formula>
    </cfRule>
    <cfRule type="expression" dxfId="66" priority="189">
      <formula>$AG$20="Rt"</formula>
    </cfRule>
    <cfRule type="expression" dxfId="65" priority="157">
      <formula>$AG$20="lm"</formula>
    </cfRule>
    <cfRule type="expression" dxfId="64" priority="188">
      <formula>$AG$20="Dt"</formula>
    </cfRule>
    <cfRule type="expression" dxfId="63" priority="190">
      <formula>$AG$20="Mt"</formula>
    </cfRule>
    <cfRule type="expression" dxfId="62" priority="79">
      <formula>$AG$20="Mp"</formula>
    </cfRule>
    <cfRule type="expression" dxfId="61" priority="191">
      <formula>$AG$20="Gt"</formula>
    </cfRule>
    <cfRule type="expression" dxfId="60" priority="81">
      <formula>$AG$20="Hp"</formula>
    </cfRule>
    <cfRule type="expression" dxfId="59" priority="80">
      <formula>$AG$20="Gp"</formula>
    </cfRule>
    <cfRule type="expression" dxfId="58" priority="78">
      <formula>$AG$20="Rp"</formula>
    </cfRule>
    <cfRule type="expression" dxfId="57" priority="77">
      <formula>$AG$20="Dp"</formula>
    </cfRule>
  </conditionalFormatting>
  <conditionalFormatting sqref="AG22">
    <cfRule type="expression" dxfId="56" priority="187">
      <formula>$AG$22="Ht"</formula>
    </cfRule>
    <cfRule type="expression" dxfId="55" priority="183">
      <formula>$AG$22="Dt"</formula>
    </cfRule>
    <cfRule type="expression" dxfId="54" priority="184">
      <formula>$AG$22="Rt"</formula>
    </cfRule>
    <cfRule type="expression" dxfId="53" priority="185">
      <formula>$AG$22="Mt"</formula>
    </cfRule>
    <cfRule type="expression" dxfId="52" priority="186">
      <formula>$AG$22="Gt"</formula>
    </cfRule>
    <cfRule type="expression" dxfId="51" priority="156">
      <formula>$AG$22="lm"</formula>
    </cfRule>
    <cfRule type="expression" dxfId="50" priority="76">
      <formula>$AG$22="Hp"</formula>
    </cfRule>
    <cfRule type="expression" dxfId="49" priority="75">
      <formula>$AG$22="Gp"</formula>
    </cfRule>
    <cfRule type="expression" dxfId="48" priority="74">
      <formula>$AG$22="Mp"</formula>
    </cfRule>
    <cfRule type="expression" dxfId="47" priority="73">
      <formula>$AG$22="Rp"</formula>
    </cfRule>
    <cfRule type="expression" dxfId="46" priority="72">
      <formula>$AG$22="Dp"</formula>
    </cfRule>
  </conditionalFormatting>
  <conditionalFormatting sqref="AG24">
    <cfRule type="expression" dxfId="45" priority="178">
      <formula>$AG$24="Dt"</formula>
    </cfRule>
    <cfRule type="expression" dxfId="44" priority="155">
      <formula>$AG$24="lm"</formula>
    </cfRule>
    <cfRule type="expression" dxfId="43" priority="182">
      <formula>$AG$24="Ht"</formula>
    </cfRule>
    <cfRule type="expression" dxfId="42" priority="181">
      <formula>$AG$24="Gt"</formula>
    </cfRule>
    <cfRule type="expression" dxfId="41" priority="180">
      <formula>$AG$24="Mt"</formula>
    </cfRule>
    <cfRule type="expression" dxfId="40" priority="179">
      <formula>$AG$24="Rt"</formula>
    </cfRule>
    <cfRule type="expression" dxfId="39" priority="71">
      <formula>$AG$24="Hp"</formula>
    </cfRule>
    <cfRule type="expression" dxfId="38" priority="70">
      <formula>$AG$24="Gp"</formula>
    </cfRule>
    <cfRule type="expression" dxfId="37" priority="69">
      <formula>$AG$24="Mp"</formula>
    </cfRule>
    <cfRule type="expression" dxfId="36" priority="68">
      <formula>$AG$24="Rp"</formula>
    </cfRule>
    <cfRule type="expression" dxfId="35" priority="67">
      <formula>$AG$24="Dp"</formula>
    </cfRule>
  </conditionalFormatting>
  <conditionalFormatting sqref="AG26">
    <cfRule type="expression" dxfId="34" priority="173">
      <formula>$AG$26="Dt"</formula>
    </cfRule>
    <cfRule type="expression" dxfId="33" priority="177">
      <formula>$AG$26="Ht"</formula>
    </cfRule>
    <cfRule type="expression" dxfId="32" priority="154">
      <formula>$AG$26="lm"</formula>
    </cfRule>
    <cfRule type="expression" dxfId="31" priority="174">
      <formula>$AG$26="Rt"</formula>
    </cfRule>
    <cfRule type="expression" dxfId="30" priority="175">
      <formula>$AG$26="Mt"</formula>
    </cfRule>
    <cfRule type="expression" dxfId="29" priority="176">
      <formula>$AG$26="Gt"</formula>
    </cfRule>
    <cfRule type="expression" dxfId="28" priority="66">
      <formula>$AG$26="Hp"</formula>
    </cfRule>
    <cfRule type="expression" dxfId="27" priority="65">
      <formula>$AG$26="Gp"</formula>
    </cfRule>
    <cfRule type="expression" dxfId="26" priority="64">
      <formula>$AG$26="Mp"</formula>
    </cfRule>
    <cfRule type="expression" dxfId="25" priority="63">
      <formula>$AG$26="Rp"</formula>
    </cfRule>
    <cfRule type="expression" dxfId="24" priority="62">
      <formula>$AG$26="Dp"</formula>
    </cfRule>
  </conditionalFormatting>
  <conditionalFormatting sqref="AG28">
    <cfRule type="expression" dxfId="23" priority="170">
      <formula>$AG$28="Mt"</formula>
    </cfRule>
    <cfRule type="expression" dxfId="22" priority="171">
      <formula>$AG$28="Gt"</formula>
    </cfRule>
    <cfRule type="expression" dxfId="21" priority="172">
      <formula>$AG$28="Ht"</formula>
    </cfRule>
    <cfRule type="expression" dxfId="20" priority="153">
      <formula>$AG$28="lm"</formula>
    </cfRule>
    <cfRule type="expression" dxfId="19" priority="168">
      <formula>$AG$28="Dt"</formula>
    </cfRule>
    <cfRule type="expression" dxfId="18" priority="169">
      <formula>$AG$28="Rt"</formula>
    </cfRule>
    <cfRule type="expression" dxfId="17" priority="61">
      <formula>$AG$28="Hp"</formula>
    </cfRule>
    <cfRule type="expression" dxfId="16" priority="60">
      <formula>$AG$28="Gp"</formula>
    </cfRule>
    <cfRule type="expression" dxfId="15" priority="59">
      <formula>$AG$28="Mp"</formula>
    </cfRule>
    <cfRule type="expression" dxfId="14" priority="58">
      <formula>$AG$28="Rp"</formula>
    </cfRule>
    <cfRule type="expression" dxfId="13" priority="56">
      <formula>$AG$28="Dp"</formula>
    </cfRule>
  </conditionalFormatting>
  <conditionalFormatting sqref="AG30">
    <cfRule type="expression" dxfId="12" priority="165">
      <formula>$AG$30="Mt"</formula>
    </cfRule>
    <cfRule type="expression" dxfId="11" priority="166">
      <formula>$AG$30="Gt"</formula>
    </cfRule>
    <cfRule type="expression" dxfId="10" priority="167">
      <formula>$AG$30="Ht"</formula>
    </cfRule>
    <cfRule type="expression" dxfId="9" priority="152">
      <formula>$AG$30="lm"</formula>
    </cfRule>
    <cfRule type="expression" dxfId="8" priority="163">
      <formula>$AG$30="Dt"</formula>
    </cfRule>
    <cfRule type="expression" dxfId="7" priority="52">
      <formula>$AG$30="Rp"</formula>
    </cfRule>
    <cfRule type="expression" dxfId="6" priority="164">
      <formula>$AG$30="Rt"</formula>
    </cfRule>
    <cfRule type="expression" dxfId="5" priority="53">
      <formula>$AG$30="Mp"</formula>
    </cfRule>
    <cfRule type="expression" dxfId="4" priority="51">
      <formula>$AG$30="Dp"</formula>
    </cfRule>
    <cfRule type="expression" dxfId="3" priority="55">
      <formula>$AG$30="Hp"</formula>
    </cfRule>
    <cfRule type="expression" dxfId="2" priority="54">
      <formula>$AG$30="Gp"</formula>
    </cfRule>
  </conditionalFormatting>
  <dataValidations count="2">
    <dataValidation type="decimal" allowBlank="1" showInputMessage="1" showErrorMessage="1" error="P-tab skal indtastes som et positivt tal." sqref="C7" xr:uid="{9CC2E3E5-07CF-4459-B753-11CE1AA29A9C}">
      <formula1>0</formula1>
      <formula2>999999</formula2>
    </dataValidation>
    <dataValidation type="decimal" allowBlank="1" showInputMessage="1" showErrorMessage="1" error="P-afværge skal indtastes som et positivt tal." sqref="M7" xr:uid="{1BD2D3DF-3A23-4CB0-91FA-54DF48139C22}">
      <formula1>0</formula1>
      <formula2>999999</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Ugyldig værdi" error="Vælg en sø fra listen." xr:uid="{ABBBF6EF-4ABF-4D80-BD59-74755C8A2426}">
          <x14:formula1>
            <xm:f>'Belastning sø'!$A$3:$A$439</xm:f>
          </x14:formula1>
          <xm:sqref>C30 C12 C14 C16 C18 C20 C22 C24 C26 C28</xm:sqref>
        </x14:dataValidation>
        <x14:dataValidation type="list" allowBlank="1" showInputMessage="1" showErrorMessage="1" errorTitle="Ugyldig værdi" error="Vælg et kystvand fra listen." xr:uid="{68D0E75F-DC75-4439-AFA2-CCCCFCE62B80}">
          <x14:formula1>
            <xm:f>'Rullelister mv.'!$A$3:$A$110</xm:f>
          </x14:formula1>
          <xm:sqref>C36</xm:sqref>
        </x14:dataValidation>
        <x14:dataValidation type="list" allowBlank="1" showInputMessage="1" showErrorMessage="1" xr:uid="{CA11D5F2-99F1-454A-9AA5-5434F6FD3E77}">
          <x14:formula1>
            <xm:f>'Belastning sø'!$A$3:$A$439</xm:f>
          </x14:formula1>
          <xm:sqref>AD7:AF7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6"/>
  <dimension ref="A1:M110"/>
  <sheetViews>
    <sheetView workbookViewId="0">
      <selection sqref="A1:A2"/>
    </sheetView>
  </sheetViews>
  <sheetFormatPr defaultRowHeight="15" x14ac:dyDescent="0.25"/>
  <cols>
    <col min="1" max="1" width="55.42578125" bestFit="1" customWidth="1"/>
    <col min="2" max="2" width="14" customWidth="1"/>
  </cols>
  <sheetData>
    <row r="1" spans="1:13" ht="25.5" customHeight="1" x14ac:dyDescent="0.25">
      <c r="A1" s="86" t="s">
        <v>472</v>
      </c>
      <c r="B1" s="87" t="s">
        <v>473</v>
      </c>
      <c r="F1" t="s">
        <v>1169</v>
      </c>
      <c r="G1" t="s">
        <v>1180</v>
      </c>
      <c r="I1" t="s">
        <v>1181</v>
      </c>
      <c r="J1" t="s">
        <v>1182</v>
      </c>
      <c r="L1" t="s">
        <v>1183</v>
      </c>
      <c r="M1" t="s">
        <v>1184</v>
      </c>
    </row>
    <row r="2" spans="1:13" x14ac:dyDescent="0.25">
      <c r="A2" s="86"/>
      <c r="B2" s="88"/>
      <c r="F2" s="5">
        <v>101</v>
      </c>
      <c r="G2" s="5" t="s">
        <v>1185</v>
      </c>
      <c r="I2">
        <v>1</v>
      </c>
      <c r="J2" t="s">
        <v>1178</v>
      </c>
      <c r="L2" t="s">
        <v>686</v>
      </c>
      <c r="M2" t="s">
        <v>1186</v>
      </c>
    </row>
    <row r="3" spans="1:13" x14ac:dyDescent="0.25">
      <c r="A3" s="4" t="s">
        <v>474</v>
      </c>
      <c r="B3" s="7">
        <v>58.552503684406105</v>
      </c>
      <c r="F3" s="5">
        <v>147</v>
      </c>
      <c r="G3" s="5" t="s">
        <v>1187</v>
      </c>
      <c r="I3">
        <v>2</v>
      </c>
      <c r="J3" t="s">
        <v>1188</v>
      </c>
      <c r="L3" t="s">
        <v>764</v>
      </c>
      <c r="M3" t="s">
        <v>1179</v>
      </c>
    </row>
    <row r="4" spans="1:13" x14ac:dyDescent="0.25">
      <c r="A4" s="4" t="s">
        <v>475</v>
      </c>
      <c r="B4" s="7">
        <v>1</v>
      </c>
      <c r="F4" s="5">
        <v>151</v>
      </c>
      <c r="G4" s="5" t="s">
        <v>1189</v>
      </c>
      <c r="I4">
        <v>3</v>
      </c>
      <c r="J4" t="s">
        <v>1190</v>
      </c>
      <c r="L4" t="s">
        <v>830</v>
      </c>
      <c r="M4" t="s">
        <v>1191</v>
      </c>
    </row>
    <row r="5" spans="1:13" x14ac:dyDescent="0.25">
      <c r="A5" s="4" t="s">
        <v>476</v>
      </c>
      <c r="B5" s="7">
        <v>1</v>
      </c>
      <c r="F5" s="5">
        <v>153</v>
      </c>
      <c r="G5" s="5" t="s">
        <v>1192</v>
      </c>
      <c r="I5">
        <v>4</v>
      </c>
      <c r="J5" t="s">
        <v>1193</v>
      </c>
      <c r="L5" t="s">
        <v>835</v>
      </c>
      <c r="M5" t="s">
        <v>1194</v>
      </c>
    </row>
    <row r="6" spans="1:13" x14ac:dyDescent="0.25">
      <c r="A6" s="4" t="s">
        <v>477</v>
      </c>
      <c r="B6" s="7">
        <v>1</v>
      </c>
      <c r="F6" s="5">
        <v>155</v>
      </c>
      <c r="G6" s="5" t="s">
        <v>1195</v>
      </c>
      <c r="L6" t="s">
        <v>757</v>
      </c>
      <c r="M6" t="s">
        <v>1196</v>
      </c>
    </row>
    <row r="7" spans="1:13" x14ac:dyDescent="0.25">
      <c r="A7" s="4" t="s">
        <v>478</v>
      </c>
      <c r="B7" s="7">
        <v>1</v>
      </c>
      <c r="F7" s="5">
        <v>157</v>
      </c>
      <c r="G7" s="5" t="s">
        <v>1197</v>
      </c>
      <c r="L7" t="s">
        <v>745</v>
      </c>
      <c r="M7" t="s">
        <v>1198</v>
      </c>
    </row>
    <row r="8" spans="1:13" x14ac:dyDescent="0.25">
      <c r="A8" s="4" t="s">
        <v>479</v>
      </c>
      <c r="B8" s="7">
        <v>10.945727191426071</v>
      </c>
      <c r="F8" s="5">
        <v>159</v>
      </c>
      <c r="G8" s="5" t="s">
        <v>1199</v>
      </c>
      <c r="L8" t="s">
        <v>866</v>
      </c>
      <c r="M8" t="s">
        <v>1200</v>
      </c>
    </row>
    <row r="9" spans="1:13" x14ac:dyDescent="0.25">
      <c r="A9" s="4" t="s">
        <v>480</v>
      </c>
      <c r="B9" s="7">
        <v>18.059265692138368</v>
      </c>
      <c r="F9" s="5">
        <v>161</v>
      </c>
      <c r="G9" s="5" t="s">
        <v>1201</v>
      </c>
      <c r="L9" t="s">
        <v>748</v>
      </c>
      <c r="M9" t="s">
        <v>558</v>
      </c>
    </row>
    <row r="10" spans="1:13" x14ac:dyDescent="0.25">
      <c r="A10" s="4" t="s">
        <v>481</v>
      </c>
      <c r="B10" s="7">
        <v>1.274664405588336</v>
      </c>
      <c r="F10" s="5">
        <v>163</v>
      </c>
      <c r="G10" s="5" t="s">
        <v>1202</v>
      </c>
      <c r="L10" t="s">
        <v>733</v>
      </c>
      <c r="M10" t="s">
        <v>1203</v>
      </c>
    </row>
    <row r="11" spans="1:13" x14ac:dyDescent="0.25">
      <c r="A11" s="4" t="s">
        <v>482</v>
      </c>
      <c r="B11" s="7">
        <v>17.600880382460126</v>
      </c>
      <c r="F11" s="5">
        <v>165</v>
      </c>
      <c r="G11" s="5" t="s">
        <v>1204</v>
      </c>
      <c r="L11" t="s">
        <v>708</v>
      </c>
      <c r="M11" t="s">
        <v>1205</v>
      </c>
    </row>
    <row r="12" spans="1:13" x14ac:dyDescent="0.25">
      <c r="A12" s="4" t="s">
        <v>483</v>
      </c>
      <c r="B12" s="7">
        <v>15.375830231725836</v>
      </c>
      <c r="F12" s="5">
        <v>167</v>
      </c>
      <c r="G12" s="5" t="s">
        <v>1206</v>
      </c>
      <c r="L12" t="s">
        <v>729</v>
      </c>
      <c r="M12" t="s">
        <v>1207</v>
      </c>
    </row>
    <row r="13" spans="1:13" x14ac:dyDescent="0.25">
      <c r="A13" s="4" t="s">
        <v>484</v>
      </c>
      <c r="B13" s="7">
        <v>1</v>
      </c>
      <c r="F13" s="5">
        <v>169</v>
      </c>
      <c r="G13" s="5" t="s">
        <v>1208</v>
      </c>
      <c r="L13" t="s">
        <v>740</v>
      </c>
      <c r="M13" t="s">
        <v>1209</v>
      </c>
    </row>
    <row r="14" spans="1:13" x14ac:dyDescent="0.25">
      <c r="A14" s="4" t="s">
        <v>485</v>
      </c>
      <c r="B14" s="7">
        <v>1</v>
      </c>
      <c r="F14" s="5">
        <v>173</v>
      </c>
      <c r="G14" s="5" t="s">
        <v>1210</v>
      </c>
      <c r="L14" t="s">
        <v>692</v>
      </c>
      <c r="M14" t="s">
        <v>1211</v>
      </c>
    </row>
    <row r="15" spans="1:13" x14ac:dyDescent="0.25">
      <c r="A15" s="4" t="s">
        <v>486</v>
      </c>
      <c r="B15" s="7">
        <v>29.601971975052429</v>
      </c>
      <c r="F15" s="5">
        <v>175</v>
      </c>
      <c r="G15" s="5" t="s">
        <v>1212</v>
      </c>
      <c r="L15" t="s">
        <v>753</v>
      </c>
      <c r="M15" t="s">
        <v>1213</v>
      </c>
    </row>
    <row r="16" spans="1:13" x14ac:dyDescent="0.25">
      <c r="A16" s="4" t="s">
        <v>487</v>
      </c>
      <c r="B16" s="7">
        <v>1</v>
      </c>
      <c r="F16" s="5">
        <v>183</v>
      </c>
      <c r="G16" s="5" t="s">
        <v>1214</v>
      </c>
      <c r="L16" t="s">
        <v>759</v>
      </c>
      <c r="M16" t="s">
        <v>1215</v>
      </c>
    </row>
    <row r="17" spans="1:13" x14ac:dyDescent="0.25">
      <c r="A17" s="4" t="s">
        <v>488</v>
      </c>
      <c r="B17" s="7">
        <v>1</v>
      </c>
      <c r="F17" s="5">
        <v>185</v>
      </c>
      <c r="G17" s="5" t="s">
        <v>1216</v>
      </c>
      <c r="L17" t="s">
        <v>891</v>
      </c>
      <c r="M17" t="s">
        <v>1217</v>
      </c>
    </row>
    <row r="18" spans="1:13" x14ac:dyDescent="0.25">
      <c r="A18" s="4" t="s">
        <v>489</v>
      </c>
      <c r="B18" s="7">
        <v>3.065302069967923</v>
      </c>
      <c r="F18" s="5">
        <v>187</v>
      </c>
      <c r="G18" s="5" t="s">
        <v>1218</v>
      </c>
      <c r="L18" t="s">
        <v>896</v>
      </c>
      <c r="M18" t="s">
        <v>1219</v>
      </c>
    </row>
    <row r="19" spans="1:13" x14ac:dyDescent="0.25">
      <c r="A19" s="4" t="s">
        <v>490</v>
      </c>
      <c r="B19" s="7">
        <v>1</v>
      </c>
      <c r="F19" s="5">
        <v>190</v>
      </c>
      <c r="G19" s="5" t="s">
        <v>360</v>
      </c>
      <c r="L19" t="s">
        <v>895</v>
      </c>
      <c r="M19" t="s">
        <v>1220</v>
      </c>
    </row>
    <row r="20" spans="1:13" x14ac:dyDescent="0.25">
      <c r="A20" s="4" t="s">
        <v>491</v>
      </c>
      <c r="B20" s="7">
        <v>1</v>
      </c>
      <c r="F20" s="5">
        <v>201</v>
      </c>
      <c r="G20" s="5" t="s">
        <v>1221</v>
      </c>
      <c r="L20" t="s">
        <v>904</v>
      </c>
      <c r="M20" t="s">
        <v>527</v>
      </c>
    </row>
    <row r="21" spans="1:13" x14ac:dyDescent="0.25">
      <c r="A21" s="4" t="s">
        <v>492</v>
      </c>
      <c r="B21" s="7">
        <v>1</v>
      </c>
      <c r="F21" s="5">
        <v>210</v>
      </c>
      <c r="G21" s="5" t="s">
        <v>1222</v>
      </c>
      <c r="L21" t="s">
        <v>900</v>
      </c>
      <c r="M21" t="s">
        <v>1223</v>
      </c>
    </row>
    <row r="22" spans="1:13" x14ac:dyDescent="0.25">
      <c r="A22" s="4" t="s">
        <v>493</v>
      </c>
      <c r="B22" s="7">
        <v>1</v>
      </c>
      <c r="F22" s="5">
        <v>217</v>
      </c>
      <c r="G22" s="5" t="s">
        <v>1224</v>
      </c>
      <c r="L22" t="s">
        <v>908</v>
      </c>
      <c r="M22" t="s">
        <v>1225</v>
      </c>
    </row>
    <row r="23" spans="1:13" x14ac:dyDescent="0.25">
      <c r="A23" s="4" t="s">
        <v>494</v>
      </c>
      <c r="B23" s="7">
        <v>1</v>
      </c>
      <c r="F23" s="5">
        <v>219</v>
      </c>
      <c r="G23" s="5" t="s">
        <v>1226</v>
      </c>
      <c r="L23" t="s">
        <v>914</v>
      </c>
      <c r="M23" t="s">
        <v>1190</v>
      </c>
    </row>
    <row r="24" spans="1:13" x14ac:dyDescent="0.25">
      <c r="A24" s="4" t="s">
        <v>495</v>
      </c>
      <c r="B24" s="7">
        <v>1</v>
      </c>
      <c r="F24" s="5">
        <v>223</v>
      </c>
      <c r="G24" s="5" t="s">
        <v>1227</v>
      </c>
      <c r="L24" t="s">
        <v>917</v>
      </c>
      <c r="M24" t="s">
        <v>1228</v>
      </c>
    </row>
    <row r="25" spans="1:13" x14ac:dyDescent="0.25">
      <c r="A25" s="4" t="s">
        <v>496</v>
      </c>
      <c r="B25" s="7">
        <v>36.887649486164655</v>
      </c>
      <c r="F25" s="5">
        <v>230</v>
      </c>
      <c r="G25" s="5" t="s">
        <v>1229</v>
      </c>
    </row>
    <row r="26" spans="1:13" x14ac:dyDescent="0.25">
      <c r="A26" s="4" t="s">
        <v>497</v>
      </c>
      <c r="B26" s="7">
        <v>1.224647644490283</v>
      </c>
      <c r="F26" s="5">
        <v>240</v>
      </c>
      <c r="G26" s="5" t="s">
        <v>1230</v>
      </c>
    </row>
    <row r="27" spans="1:13" x14ac:dyDescent="0.25">
      <c r="A27" s="4" t="s">
        <v>498</v>
      </c>
      <c r="B27" s="7">
        <v>1</v>
      </c>
      <c r="F27" s="5">
        <v>250</v>
      </c>
      <c r="G27" s="5" t="s">
        <v>1231</v>
      </c>
    </row>
    <row r="28" spans="1:13" x14ac:dyDescent="0.25">
      <c r="A28" s="4" t="s">
        <v>499</v>
      </c>
      <c r="B28" s="7">
        <v>76.19088983258726</v>
      </c>
      <c r="F28" s="5">
        <v>253</v>
      </c>
      <c r="G28" s="5" t="s">
        <v>1232</v>
      </c>
    </row>
    <row r="29" spans="1:13" x14ac:dyDescent="0.25">
      <c r="A29" s="4" t="s">
        <v>500</v>
      </c>
      <c r="B29" s="7">
        <v>23.07446166714896</v>
      </c>
      <c r="F29" s="5">
        <v>259</v>
      </c>
      <c r="G29" s="5" t="s">
        <v>1233</v>
      </c>
    </row>
    <row r="30" spans="1:13" x14ac:dyDescent="0.25">
      <c r="A30" s="4" t="s">
        <v>501</v>
      </c>
      <c r="B30" s="7">
        <v>1</v>
      </c>
      <c r="F30" s="5">
        <v>260</v>
      </c>
      <c r="G30" s="5" t="s">
        <v>1234</v>
      </c>
    </row>
    <row r="31" spans="1:13" x14ac:dyDescent="0.25">
      <c r="A31" s="4" t="s">
        <v>502</v>
      </c>
      <c r="B31" s="7">
        <v>1</v>
      </c>
      <c r="F31" s="5">
        <v>265</v>
      </c>
      <c r="G31" s="5" t="s">
        <v>1235</v>
      </c>
    </row>
    <row r="32" spans="1:13" x14ac:dyDescent="0.25">
      <c r="A32" s="4" t="s">
        <v>503</v>
      </c>
      <c r="B32" s="7">
        <v>22.280939593190077</v>
      </c>
      <c r="F32" s="5">
        <v>269</v>
      </c>
      <c r="G32" s="5" t="s">
        <v>1236</v>
      </c>
    </row>
    <row r="33" spans="1:7" x14ac:dyDescent="0.25">
      <c r="A33" s="4" t="s">
        <v>504</v>
      </c>
      <c r="B33" s="7">
        <v>3.2855274120014197</v>
      </c>
      <c r="F33" s="5">
        <v>270</v>
      </c>
      <c r="G33" s="5" t="s">
        <v>1237</v>
      </c>
    </row>
    <row r="34" spans="1:7" x14ac:dyDescent="0.25">
      <c r="A34" s="4" t="s">
        <v>505</v>
      </c>
      <c r="B34" s="7">
        <v>20.20584770246473</v>
      </c>
      <c r="F34" s="5">
        <v>306</v>
      </c>
      <c r="G34" s="5" t="s">
        <v>1238</v>
      </c>
    </row>
    <row r="35" spans="1:7" x14ac:dyDescent="0.25">
      <c r="A35" s="4" t="s">
        <v>506</v>
      </c>
      <c r="B35" s="7">
        <v>2.4206790446168212</v>
      </c>
      <c r="F35" s="5">
        <v>316</v>
      </c>
      <c r="G35" s="5" t="s">
        <v>1239</v>
      </c>
    </row>
    <row r="36" spans="1:7" x14ac:dyDescent="0.25">
      <c r="A36" s="4" t="s">
        <v>507</v>
      </c>
      <c r="B36" s="7">
        <v>1.5409900866290633</v>
      </c>
      <c r="F36" s="5">
        <v>320</v>
      </c>
      <c r="G36" s="5" t="s">
        <v>1240</v>
      </c>
    </row>
    <row r="37" spans="1:7" x14ac:dyDescent="0.25">
      <c r="A37" s="4" t="s">
        <v>508</v>
      </c>
      <c r="B37" s="7">
        <v>1</v>
      </c>
      <c r="F37" s="5">
        <v>326</v>
      </c>
      <c r="G37" s="5" t="s">
        <v>1217</v>
      </c>
    </row>
    <row r="38" spans="1:7" x14ac:dyDescent="0.25">
      <c r="A38" s="4" t="s">
        <v>509</v>
      </c>
      <c r="B38" s="7">
        <v>2.3765655490464686</v>
      </c>
      <c r="F38" s="5">
        <v>329</v>
      </c>
      <c r="G38" s="5" t="s">
        <v>1241</v>
      </c>
    </row>
    <row r="39" spans="1:7" x14ac:dyDescent="0.25">
      <c r="A39" s="4" t="s">
        <v>510</v>
      </c>
      <c r="B39" s="7">
        <v>1</v>
      </c>
      <c r="F39" s="5">
        <v>330</v>
      </c>
      <c r="G39" s="5" t="s">
        <v>1242</v>
      </c>
    </row>
    <row r="40" spans="1:7" x14ac:dyDescent="0.25">
      <c r="A40" s="4" t="s">
        <v>511</v>
      </c>
      <c r="B40" s="7">
        <v>1</v>
      </c>
      <c r="F40" s="5">
        <v>336</v>
      </c>
      <c r="G40" s="5" t="s">
        <v>1243</v>
      </c>
    </row>
    <row r="41" spans="1:7" x14ac:dyDescent="0.25">
      <c r="A41" s="4" t="s">
        <v>512</v>
      </c>
      <c r="B41" s="7">
        <v>17.186005660588318</v>
      </c>
      <c r="F41" s="5">
        <v>340</v>
      </c>
      <c r="G41" s="5" t="s">
        <v>1244</v>
      </c>
    </row>
    <row r="42" spans="1:7" x14ac:dyDescent="0.25">
      <c r="A42" s="4" t="s">
        <v>513</v>
      </c>
      <c r="B42" s="7">
        <v>1</v>
      </c>
      <c r="F42" s="5">
        <v>350</v>
      </c>
      <c r="G42" s="5" t="s">
        <v>1245</v>
      </c>
    </row>
    <row r="43" spans="1:7" x14ac:dyDescent="0.25">
      <c r="A43" s="4" t="s">
        <v>514</v>
      </c>
      <c r="B43" s="7">
        <v>1</v>
      </c>
      <c r="F43" s="5">
        <v>360</v>
      </c>
      <c r="G43" s="5" t="s">
        <v>1246</v>
      </c>
    </row>
    <row r="44" spans="1:7" x14ac:dyDescent="0.25">
      <c r="A44" s="4" t="s">
        <v>515</v>
      </c>
      <c r="B44" s="7">
        <v>14.092237157978889</v>
      </c>
      <c r="F44" s="5">
        <v>370</v>
      </c>
      <c r="G44" s="5" t="s">
        <v>1247</v>
      </c>
    </row>
    <row r="45" spans="1:7" x14ac:dyDescent="0.25">
      <c r="A45" s="4" t="s">
        <v>516</v>
      </c>
      <c r="B45" s="7">
        <v>1</v>
      </c>
      <c r="F45" s="5">
        <v>376</v>
      </c>
      <c r="G45" s="5" t="s">
        <v>497</v>
      </c>
    </row>
    <row r="46" spans="1:7" x14ac:dyDescent="0.25">
      <c r="A46" s="4" t="s">
        <v>517</v>
      </c>
      <c r="B46" s="7">
        <v>1</v>
      </c>
      <c r="F46" s="5">
        <v>390</v>
      </c>
      <c r="G46" s="5" t="s">
        <v>1248</v>
      </c>
    </row>
    <row r="47" spans="1:7" x14ac:dyDescent="0.25">
      <c r="A47" s="4" t="s">
        <v>518</v>
      </c>
      <c r="B47" s="7">
        <v>1</v>
      </c>
      <c r="F47" s="5">
        <v>400</v>
      </c>
      <c r="G47" s="5" t="s">
        <v>1190</v>
      </c>
    </row>
    <row r="48" spans="1:7" x14ac:dyDescent="0.25">
      <c r="A48" s="4" t="s">
        <v>519</v>
      </c>
      <c r="B48" s="7">
        <v>1</v>
      </c>
      <c r="F48" s="5">
        <v>410</v>
      </c>
      <c r="G48" s="5" t="s">
        <v>1249</v>
      </c>
    </row>
    <row r="49" spans="1:7" x14ac:dyDescent="0.25">
      <c r="A49" s="4" t="s">
        <v>520</v>
      </c>
      <c r="B49" s="7">
        <v>4.2818411615604548</v>
      </c>
      <c r="F49" s="5">
        <v>411</v>
      </c>
      <c r="G49" s="5" t="s">
        <v>1250</v>
      </c>
    </row>
    <row r="50" spans="1:7" x14ac:dyDescent="0.25">
      <c r="A50" s="4" t="s">
        <v>521</v>
      </c>
      <c r="B50" s="7">
        <v>1</v>
      </c>
      <c r="F50" s="5">
        <v>420</v>
      </c>
      <c r="G50" s="5" t="s">
        <v>1251</v>
      </c>
    </row>
    <row r="51" spans="1:7" x14ac:dyDescent="0.25">
      <c r="A51" s="4" t="s">
        <v>522</v>
      </c>
      <c r="B51" s="7">
        <v>1</v>
      </c>
      <c r="F51" s="5">
        <v>430</v>
      </c>
      <c r="G51" s="5" t="s">
        <v>1252</v>
      </c>
    </row>
    <row r="52" spans="1:7" x14ac:dyDescent="0.25">
      <c r="A52" s="4" t="s">
        <v>523</v>
      </c>
      <c r="B52" s="7">
        <v>29.44498410486522</v>
      </c>
      <c r="F52" s="5">
        <v>440</v>
      </c>
      <c r="G52" s="5" t="s">
        <v>1253</v>
      </c>
    </row>
    <row r="53" spans="1:7" x14ac:dyDescent="0.25">
      <c r="A53" s="4" t="s">
        <v>524</v>
      </c>
      <c r="B53" s="7">
        <v>5.3377497544676444</v>
      </c>
      <c r="F53" s="5">
        <v>450</v>
      </c>
      <c r="G53" s="5" t="s">
        <v>1254</v>
      </c>
    </row>
    <row r="54" spans="1:7" x14ac:dyDescent="0.25">
      <c r="A54" s="4" t="s">
        <v>525</v>
      </c>
      <c r="B54" s="7">
        <v>3.8080903767212977</v>
      </c>
      <c r="F54" s="5">
        <v>461</v>
      </c>
      <c r="G54" s="5" t="s">
        <v>1255</v>
      </c>
    </row>
    <row r="55" spans="1:7" x14ac:dyDescent="0.25">
      <c r="A55" s="4" t="s">
        <v>526</v>
      </c>
      <c r="B55" s="7">
        <v>5.488155789644817</v>
      </c>
      <c r="F55" s="5">
        <v>479</v>
      </c>
      <c r="G55" s="5" t="s">
        <v>1256</v>
      </c>
    </row>
    <row r="56" spans="1:7" x14ac:dyDescent="0.25">
      <c r="A56" s="4" t="s">
        <v>527</v>
      </c>
      <c r="B56" s="7">
        <v>2.907906306640732</v>
      </c>
      <c r="F56" s="5">
        <v>480</v>
      </c>
      <c r="G56" s="5" t="s">
        <v>1257</v>
      </c>
    </row>
    <row r="57" spans="1:7" x14ac:dyDescent="0.25">
      <c r="A57" s="4" t="s">
        <v>528</v>
      </c>
      <c r="B57" s="7">
        <v>14.782253567474648</v>
      </c>
      <c r="F57" s="5">
        <v>482</v>
      </c>
      <c r="G57" s="5" t="s">
        <v>1258</v>
      </c>
    </row>
    <row r="58" spans="1:7" x14ac:dyDescent="0.25">
      <c r="A58" s="4" t="s">
        <v>529</v>
      </c>
      <c r="B58" s="7">
        <v>1</v>
      </c>
      <c r="F58" s="5">
        <v>492</v>
      </c>
      <c r="G58" s="5" t="s">
        <v>1259</v>
      </c>
    </row>
    <row r="59" spans="1:7" x14ac:dyDescent="0.25">
      <c r="A59" s="4" t="s">
        <v>530</v>
      </c>
      <c r="B59" s="7">
        <v>1</v>
      </c>
      <c r="F59" s="5">
        <v>510</v>
      </c>
      <c r="G59" s="5" t="s">
        <v>1260</v>
      </c>
    </row>
    <row r="60" spans="1:7" x14ac:dyDescent="0.25">
      <c r="A60" s="4" t="s">
        <v>531</v>
      </c>
      <c r="B60" s="7">
        <v>1</v>
      </c>
      <c r="F60" s="5">
        <v>530</v>
      </c>
      <c r="G60" s="5" t="s">
        <v>1261</v>
      </c>
    </row>
    <row r="61" spans="1:7" x14ac:dyDescent="0.25">
      <c r="A61" s="4" t="s">
        <v>532</v>
      </c>
      <c r="B61" s="7">
        <v>1</v>
      </c>
      <c r="F61" s="5">
        <v>540</v>
      </c>
      <c r="G61" s="5" t="s">
        <v>1262</v>
      </c>
    </row>
    <row r="62" spans="1:7" x14ac:dyDescent="0.25">
      <c r="A62" s="4" t="s">
        <v>533</v>
      </c>
      <c r="B62" s="7">
        <v>3.5535546600242949</v>
      </c>
      <c r="F62" s="5">
        <v>550</v>
      </c>
      <c r="G62" s="5" t="s">
        <v>1263</v>
      </c>
    </row>
    <row r="63" spans="1:7" x14ac:dyDescent="0.25">
      <c r="A63" s="4" t="s">
        <v>534</v>
      </c>
      <c r="B63" s="7">
        <v>9.8540056055861847</v>
      </c>
      <c r="F63" s="5">
        <v>561</v>
      </c>
      <c r="G63" s="5" t="s">
        <v>1264</v>
      </c>
    </row>
    <row r="64" spans="1:7" x14ac:dyDescent="0.25">
      <c r="A64" s="4" t="s">
        <v>535</v>
      </c>
      <c r="B64" s="7">
        <v>9.3111298733396168</v>
      </c>
      <c r="F64" s="5">
        <v>563</v>
      </c>
      <c r="G64" s="5" t="s">
        <v>1265</v>
      </c>
    </row>
    <row r="65" spans="1:7" x14ac:dyDescent="0.25">
      <c r="A65" s="4" t="s">
        <v>536</v>
      </c>
      <c r="B65" s="7">
        <v>1</v>
      </c>
      <c r="F65" s="5">
        <v>573</v>
      </c>
      <c r="G65" s="5" t="s">
        <v>1266</v>
      </c>
    </row>
    <row r="66" spans="1:7" x14ac:dyDescent="0.25">
      <c r="A66" s="4" t="s">
        <v>537</v>
      </c>
      <c r="B66" s="7">
        <v>9.3042477196376048</v>
      </c>
      <c r="F66" s="5">
        <v>575</v>
      </c>
      <c r="G66" s="5" t="s">
        <v>1267</v>
      </c>
    </row>
    <row r="67" spans="1:7" x14ac:dyDescent="0.25">
      <c r="A67" s="4" t="s">
        <v>538</v>
      </c>
      <c r="B67" s="7">
        <v>29.828813202618008</v>
      </c>
      <c r="F67" s="5">
        <v>580</v>
      </c>
      <c r="G67" s="5" t="s">
        <v>1268</v>
      </c>
    </row>
    <row r="68" spans="1:7" x14ac:dyDescent="0.25">
      <c r="A68" s="4" t="s">
        <v>539</v>
      </c>
      <c r="B68" s="7">
        <v>27.563938468752813</v>
      </c>
      <c r="F68" s="5">
        <v>607</v>
      </c>
      <c r="G68" s="5" t="s">
        <v>1269</v>
      </c>
    </row>
    <row r="69" spans="1:7" x14ac:dyDescent="0.25">
      <c r="A69" s="4" t="s">
        <v>540</v>
      </c>
      <c r="B69" s="7">
        <v>6.0883542223311018</v>
      </c>
      <c r="F69" s="5">
        <v>615</v>
      </c>
      <c r="G69" s="5" t="s">
        <v>1270</v>
      </c>
    </row>
    <row r="70" spans="1:7" x14ac:dyDescent="0.25">
      <c r="A70" s="4" t="s">
        <v>541</v>
      </c>
      <c r="B70" s="7">
        <v>19.510407895443969</v>
      </c>
      <c r="F70" s="5">
        <v>621</v>
      </c>
      <c r="G70" s="5" t="s">
        <v>1271</v>
      </c>
    </row>
    <row r="71" spans="1:7" x14ac:dyDescent="0.25">
      <c r="A71" s="4" t="s">
        <v>542</v>
      </c>
      <c r="B71" s="7">
        <v>15.144731837775181</v>
      </c>
      <c r="F71" s="5">
        <v>630</v>
      </c>
      <c r="G71" s="5" t="s">
        <v>1272</v>
      </c>
    </row>
    <row r="72" spans="1:7" x14ac:dyDescent="0.25">
      <c r="A72" s="4" t="s">
        <v>543</v>
      </c>
      <c r="B72" s="7">
        <v>72.670683902871389</v>
      </c>
      <c r="F72" s="5">
        <v>657</v>
      </c>
      <c r="G72" s="5" t="s">
        <v>1273</v>
      </c>
    </row>
    <row r="73" spans="1:7" x14ac:dyDescent="0.25">
      <c r="A73" s="4" t="s">
        <v>544</v>
      </c>
      <c r="B73" s="7">
        <v>37.382826334136212</v>
      </c>
      <c r="F73" s="5">
        <v>661</v>
      </c>
      <c r="G73" s="5" t="s">
        <v>1274</v>
      </c>
    </row>
    <row r="74" spans="1:7" x14ac:dyDescent="0.25">
      <c r="A74" s="4" t="s">
        <v>545</v>
      </c>
      <c r="B74" s="7">
        <v>22.307225620401887</v>
      </c>
      <c r="F74" s="5">
        <v>665</v>
      </c>
      <c r="G74" s="5" t="s">
        <v>1275</v>
      </c>
    </row>
    <row r="75" spans="1:7" x14ac:dyDescent="0.25">
      <c r="A75" s="4" t="s">
        <v>546</v>
      </c>
      <c r="B75" s="7">
        <v>1</v>
      </c>
      <c r="F75" s="5">
        <v>671</v>
      </c>
      <c r="G75" s="5" t="s">
        <v>1276</v>
      </c>
    </row>
    <row r="76" spans="1:7" x14ac:dyDescent="0.25">
      <c r="A76" s="4" t="s">
        <v>547</v>
      </c>
      <c r="B76" s="7">
        <v>1</v>
      </c>
      <c r="F76" s="5">
        <v>706</v>
      </c>
      <c r="G76" s="5" t="s">
        <v>1277</v>
      </c>
    </row>
    <row r="77" spans="1:7" x14ac:dyDescent="0.25">
      <c r="A77" s="4" t="s">
        <v>548</v>
      </c>
      <c r="B77" s="7">
        <v>1</v>
      </c>
      <c r="F77" s="5">
        <v>707</v>
      </c>
      <c r="G77" s="5" t="s">
        <v>1278</v>
      </c>
    </row>
    <row r="78" spans="1:7" x14ac:dyDescent="0.25">
      <c r="A78" s="4" t="s">
        <v>549</v>
      </c>
      <c r="B78" s="7">
        <v>72.122811060063086</v>
      </c>
      <c r="F78" s="5">
        <v>710</v>
      </c>
      <c r="G78" s="5" t="s">
        <v>1279</v>
      </c>
    </row>
    <row r="79" spans="1:7" x14ac:dyDescent="0.25">
      <c r="A79" s="4" t="s">
        <v>550</v>
      </c>
      <c r="B79" s="7">
        <v>6.4076145945876686</v>
      </c>
      <c r="F79" s="5">
        <v>727</v>
      </c>
      <c r="G79" s="5" t="s">
        <v>1280</v>
      </c>
    </row>
    <row r="80" spans="1:7" x14ac:dyDescent="0.25">
      <c r="A80" s="4" t="s">
        <v>551</v>
      </c>
      <c r="B80" s="7">
        <v>4.8663981046484297</v>
      </c>
      <c r="F80" s="5">
        <v>730</v>
      </c>
      <c r="G80" s="5" t="s">
        <v>1281</v>
      </c>
    </row>
    <row r="81" spans="1:7" x14ac:dyDescent="0.25">
      <c r="A81" s="4" t="s">
        <v>552</v>
      </c>
      <c r="B81" s="7">
        <v>72.237307066261849</v>
      </c>
      <c r="F81" s="5">
        <v>740</v>
      </c>
      <c r="G81" s="5" t="s">
        <v>1282</v>
      </c>
    </row>
    <row r="82" spans="1:7" x14ac:dyDescent="0.25">
      <c r="A82" s="4" t="s">
        <v>553</v>
      </c>
      <c r="B82" s="7">
        <v>24.785426016433725</v>
      </c>
      <c r="F82" s="5">
        <v>741</v>
      </c>
      <c r="G82" s="5" t="s">
        <v>1283</v>
      </c>
    </row>
    <row r="83" spans="1:7" x14ac:dyDescent="0.25">
      <c r="A83" s="4" t="s">
        <v>554</v>
      </c>
      <c r="B83" s="7">
        <v>5.7859533762938131</v>
      </c>
      <c r="F83" s="5">
        <v>746</v>
      </c>
      <c r="G83" s="5" t="s">
        <v>1284</v>
      </c>
    </row>
    <row r="84" spans="1:7" x14ac:dyDescent="0.25">
      <c r="A84" s="4" t="s">
        <v>555</v>
      </c>
      <c r="B84" s="7">
        <v>7.6707247353498058</v>
      </c>
      <c r="F84" s="5">
        <v>751</v>
      </c>
      <c r="G84" s="5" t="s">
        <v>1285</v>
      </c>
    </row>
    <row r="85" spans="1:7" x14ac:dyDescent="0.25">
      <c r="A85" s="4" t="s">
        <v>556</v>
      </c>
      <c r="B85" s="7">
        <v>1</v>
      </c>
      <c r="F85" s="5">
        <v>756</v>
      </c>
      <c r="G85" s="5" t="s">
        <v>1286</v>
      </c>
    </row>
    <row r="86" spans="1:7" x14ac:dyDescent="0.25">
      <c r="A86" s="4" t="s">
        <v>557</v>
      </c>
      <c r="B86" s="7">
        <v>1</v>
      </c>
      <c r="F86" s="5">
        <v>760</v>
      </c>
      <c r="G86" s="5" t="s">
        <v>1287</v>
      </c>
    </row>
    <row r="87" spans="1:7" x14ac:dyDescent="0.25">
      <c r="A87" s="4" t="s">
        <v>558</v>
      </c>
      <c r="B87" s="7">
        <v>20.3</v>
      </c>
      <c r="F87" s="5">
        <v>766</v>
      </c>
      <c r="G87" s="5" t="s">
        <v>1288</v>
      </c>
    </row>
    <row r="88" spans="1:7" x14ac:dyDescent="0.25">
      <c r="A88" s="4" t="s">
        <v>559</v>
      </c>
      <c r="B88" s="7">
        <v>2.6207387521930867</v>
      </c>
      <c r="F88" s="5">
        <v>773</v>
      </c>
      <c r="G88" s="5" t="s">
        <v>1289</v>
      </c>
    </row>
    <row r="89" spans="1:7" x14ac:dyDescent="0.25">
      <c r="A89" s="4" t="s">
        <v>560</v>
      </c>
      <c r="B89" s="7">
        <v>1</v>
      </c>
      <c r="F89" s="5">
        <v>779</v>
      </c>
      <c r="G89" s="5" t="s">
        <v>1290</v>
      </c>
    </row>
    <row r="90" spans="1:7" x14ac:dyDescent="0.25">
      <c r="A90" s="4" t="s">
        <v>561</v>
      </c>
      <c r="B90" s="7">
        <v>1</v>
      </c>
      <c r="F90" s="5">
        <v>787</v>
      </c>
      <c r="G90" s="5" t="s">
        <v>1177</v>
      </c>
    </row>
    <row r="91" spans="1:7" x14ac:dyDescent="0.25">
      <c r="A91" s="4" t="s">
        <v>562</v>
      </c>
      <c r="B91" s="7">
        <v>1</v>
      </c>
      <c r="F91" s="5">
        <v>791</v>
      </c>
      <c r="G91" s="5" t="s">
        <v>1291</v>
      </c>
    </row>
    <row r="92" spans="1:7" x14ac:dyDescent="0.25">
      <c r="A92" s="4" t="s">
        <v>563</v>
      </c>
      <c r="B92" s="7">
        <v>1</v>
      </c>
      <c r="F92" s="5">
        <v>810</v>
      </c>
      <c r="G92" s="5" t="s">
        <v>1292</v>
      </c>
    </row>
    <row r="93" spans="1:7" x14ac:dyDescent="0.25">
      <c r="A93" s="4" t="s">
        <v>564</v>
      </c>
      <c r="B93" s="7">
        <v>6.1315242729201351</v>
      </c>
      <c r="F93" s="5">
        <v>813</v>
      </c>
      <c r="G93" s="5" t="s">
        <v>1293</v>
      </c>
    </row>
    <row r="94" spans="1:7" x14ac:dyDescent="0.25">
      <c r="A94" s="4" t="s">
        <v>565</v>
      </c>
      <c r="B94" s="7">
        <v>1</v>
      </c>
      <c r="F94" s="5">
        <v>820</v>
      </c>
      <c r="G94" s="5" t="s">
        <v>1294</v>
      </c>
    </row>
    <row r="95" spans="1:7" x14ac:dyDescent="0.25">
      <c r="A95" s="4" t="s">
        <v>566</v>
      </c>
      <c r="B95" s="7">
        <v>1</v>
      </c>
      <c r="F95" s="5">
        <v>825</v>
      </c>
      <c r="G95" s="5" t="s">
        <v>1295</v>
      </c>
    </row>
    <row r="96" spans="1:7" x14ac:dyDescent="0.25">
      <c r="A96" s="4" t="s">
        <v>567</v>
      </c>
      <c r="B96" s="7">
        <v>1.6872618188718576</v>
      </c>
      <c r="F96" s="5">
        <v>840</v>
      </c>
      <c r="G96" s="5" t="s">
        <v>1296</v>
      </c>
    </row>
    <row r="97" spans="1:7" x14ac:dyDescent="0.25">
      <c r="A97" s="4" t="s">
        <v>568</v>
      </c>
      <c r="B97" s="7">
        <v>1</v>
      </c>
      <c r="F97" s="5">
        <v>846</v>
      </c>
      <c r="G97" s="5" t="s">
        <v>1297</v>
      </c>
    </row>
    <row r="98" spans="1:7" x14ac:dyDescent="0.25">
      <c r="A98" s="4" t="s">
        <v>569</v>
      </c>
      <c r="B98" s="7">
        <v>5.2321353225195697</v>
      </c>
      <c r="F98" s="5">
        <v>849</v>
      </c>
      <c r="G98" s="5" t="s">
        <v>1298</v>
      </c>
    </row>
    <row r="99" spans="1:7" x14ac:dyDescent="0.25">
      <c r="A99" s="4" t="s">
        <v>570</v>
      </c>
      <c r="B99" s="7">
        <v>1</v>
      </c>
      <c r="F99" s="5">
        <v>851</v>
      </c>
      <c r="G99" s="5" t="s">
        <v>1299</v>
      </c>
    </row>
    <row r="100" spans="1:7" x14ac:dyDescent="0.25">
      <c r="A100" s="4" t="s">
        <v>571</v>
      </c>
      <c r="B100" s="7">
        <v>1</v>
      </c>
      <c r="F100" s="5">
        <v>860</v>
      </c>
      <c r="G100" s="5" t="s">
        <v>1300</v>
      </c>
    </row>
    <row r="101" spans="1:7" x14ac:dyDescent="0.25">
      <c r="A101" s="4" t="s">
        <v>572</v>
      </c>
      <c r="B101" s="7">
        <v>3.8317843324794261</v>
      </c>
    </row>
    <row r="102" spans="1:7" x14ac:dyDescent="0.25">
      <c r="A102" s="4" t="s">
        <v>573</v>
      </c>
      <c r="B102" s="7">
        <v>1</v>
      </c>
    </row>
    <row r="103" spans="1:7" x14ac:dyDescent="0.25">
      <c r="A103" s="4" t="s">
        <v>574</v>
      </c>
      <c r="B103" s="7">
        <v>1</v>
      </c>
    </row>
    <row r="104" spans="1:7" x14ac:dyDescent="0.25">
      <c r="A104" s="4" t="s">
        <v>575</v>
      </c>
      <c r="B104" s="7">
        <v>15.18567380910417</v>
      </c>
    </row>
    <row r="105" spans="1:7" x14ac:dyDescent="0.25">
      <c r="A105" s="4" t="s">
        <v>576</v>
      </c>
      <c r="B105" s="7">
        <v>33.099947884733062</v>
      </c>
    </row>
    <row r="106" spans="1:7" x14ac:dyDescent="0.25">
      <c r="A106" s="4" t="s">
        <v>577</v>
      </c>
      <c r="B106" s="7">
        <v>3.1723713267678879</v>
      </c>
    </row>
    <row r="107" spans="1:7" x14ac:dyDescent="0.25">
      <c r="A107" s="4" t="s">
        <v>578</v>
      </c>
      <c r="B107" s="7">
        <v>7.461048092311902</v>
      </c>
    </row>
    <row r="108" spans="1:7" x14ac:dyDescent="0.25">
      <c r="A108" s="4" t="s">
        <v>579</v>
      </c>
      <c r="B108" s="7">
        <v>1</v>
      </c>
    </row>
    <row r="109" spans="1:7" x14ac:dyDescent="0.25">
      <c r="A109" s="4" t="s">
        <v>580</v>
      </c>
      <c r="B109" s="7">
        <v>1</v>
      </c>
    </row>
    <row r="110" spans="1:7" x14ac:dyDescent="0.25">
      <c r="A110" s="4" t="s">
        <v>581</v>
      </c>
      <c r="B110" s="7">
        <v>1</v>
      </c>
    </row>
  </sheetData>
  <sheetProtection sheet="1" objects="1" scenarios="1"/>
  <autoFilter ref="A1:B110" xr:uid="{00000000-0009-0000-0000-000004000000}"/>
  <mergeCells count="2">
    <mergeCell ref="A1:A2"/>
    <mergeCell ref="B1:B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5"/>
  <dimension ref="A1:Z439"/>
  <sheetViews>
    <sheetView workbookViewId="0">
      <selection activeCell="I87" sqref="I87"/>
    </sheetView>
  </sheetViews>
  <sheetFormatPr defaultRowHeight="15" x14ac:dyDescent="0.25"/>
  <cols>
    <col min="1" max="1" width="18" customWidth="1"/>
    <col min="4" max="4" width="11.85546875" bestFit="1" customWidth="1"/>
    <col min="5" max="5" width="22.42578125" bestFit="1" customWidth="1"/>
    <col min="7" max="7" width="16.85546875" bestFit="1" customWidth="1"/>
    <col min="9" max="9" width="9.85546875" bestFit="1" customWidth="1"/>
    <col min="13" max="13" width="16.5703125" customWidth="1"/>
    <col min="14" max="14" width="5.140625" customWidth="1"/>
    <col min="15" max="15" width="21.42578125" bestFit="1" customWidth="1"/>
    <col min="18" max="18" width="25.42578125" bestFit="1" customWidth="1"/>
  </cols>
  <sheetData>
    <row r="1" spans="1:26" x14ac:dyDescent="0.25">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row>
    <row r="2" spans="1:26" x14ac:dyDescent="0.25">
      <c r="A2" t="s">
        <v>0</v>
      </c>
      <c r="B2" s="6" t="s">
        <v>583</v>
      </c>
      <c r="C2" t="s">
        <v>584</v>
      </c>
      <c r="D2" s="6" t="s">
        <v>585</v>
      </c>
      <c r="E2" s="6" t="s">
        <v>586</v>
      </c>
      <c r="F2" s="6" t="s">
        <v>1301</v>
      </c>
      <c r="G2" s="1" t="s">
        <v>469</v>
      </c>
      <c r="H2" s="6" t="s">
        <v>471</v>
      </c>
      <c r="I2" t="s">
        <v>587</v>
      </c>
      <c r="J2" t="s">
        <v>588</v>
      </c>
      <c r="K2" t="s">
        <v>589</v>
      </c>
      <c r="L2" t="s">
        <v>590</v>
      </c>
      <c r="M2" s="6" t="s">
        <v>591</v>
      </c>
      <c r="N2" t="s">
        <v>592</v>
      </c>
      <c r="O2" s="6" t="s">
        <v>593</v>
      </c>
      <c r="P2" t="s">
        <v>594</v>
      </c>
      <c r="Q2" t="s">
        <v>595</v>
      </c>
      <c r="R2" s="6" t="s">
        <v>596</v>
      </c>
      <c r="S2" t="s">
        <v>597</v>
      </c>
      <c r="T2" t="s">
        <v>598</v>
      </c>
      <c r="U2" t="s">
        <v>599</v>
      </c>
      <c r="V2" t="s">
        <v>600</v>
      </c>
      <c r="W2" t="s">
        <v>601</v>
      </c>
      <c r="X2" t="s">
        <v>602</v>
      </c>
      <c r="Y2" t="s">
        <v>603</v>
      </c>
      <c r="Z2" t="s">
        <v>604</v>
      </c>
    </row>
    <row r="3" spans="1:26" x14ac:dyDescent="0.25">
      <c r="A3" t="s">
        <v>647</v>
      </c>
      <c r="B3">
        <v>6237</v>
      </c>
      <c r="C3" t="s">
        <v>605</v>
      </c>
      <c r="D3">
        <v>3.7</v>
      </c>
      <c r="E3">
        <v>0.45</v>
      </c>
      <c r="F3">
        <v>16650</v>
      </c>
      <c r="G3">
        <v>0.127</v>
      </c>
      <c r="H3">
        <v>15</v>
      </c>
      <c r="I3">
        <v>131586.33212865581</v>
      </c>
      <c r="J3">
        <v>12</v>
      </c>
      <c r="K3">
        <v>0.09</v>
      </c>
      <c r="L3">
        <v>0.8</v>
      </c>
      <c r="M3">
        <v>11</v>
      </c>
      <c r="N3">
        <v>8.4000000000000005E-2</v>
      </c>
      <c r="O3">
        <v>9.1</v>
      </c>
      <c r="P3">
        <v>6.0999999999999999E-2</v>
      </c>
      <c r="Q3">
        <v>5.3999999999999999E-2</v>
      </c>
      <c r="R3">
        <v>2</v>
      </c>
      <c r="S3">
        <v>2</v>
      </c>
      <c r="T3" t="s">
        <v>606</v>
      </c>
      <c r="U3">
        <v>0.84</v>
      </c>
    </row>
    <row r="4" spans="1:26" x14ac:dyDescent="0.25">
      <c r="A4" t="s">
        <v>446</v>
      </c>
      <c r="B4">
        <v>915</v>
      </c>
      <c r="C4" t="s">
        <v>605</v>
      </c>
      <c r="D4">
        <v>2.2000000000000002</v>
      </c>
      <c r="E4">
        <v>7.33</v>
      </c>
      <c r="F4">
        <v>161260</v>
      </c>
      <c r="G4">
        <v>4.26</v>
      </c>
      <c r="H4">
        <v>10</v>
      </c>
      <c r="I4">
        <v>37853.247944041919</v>
      </c>
      <c r="J4">
        <v>4.2</v>
      </c>
      <c r="K4">
        <v>0.111</v>
      </c>
      <c r="L4">
        <v>0</v>
      </c>
      <c r="M4">
        <v>4.2</v>
      </c>
      <c r="N4">
        <v>0.111</v>
      </c>
      <c r="O4">
        <v>3.2</v>
      </c>
      <c r="P4">
        <v>3.1E-2</v>
      </c>
      <c r="Q4">
        <v>4.4999999999999998E-2</v>
      </c>
      <c r="R4">
        <v>1</v>
      </c>
      <c r="S4">
        <v>1</v>
      </c>
      <c r="T4" t="s">
        <v>606</v>
      </c>
      <c r="U4">
        <v>0.21</v>
      </c>
    </row>
    <row r="5" spans="1:26" x14ac:dyDescent="0.25">
      <c r="A5" t="s">
        <v>180</v>
      </c>
      <c r="B5">
        <v>446</v>
      </c>
      <c r="C5" t="s">
        <v>605</v>
      </c>
      <c r="D5">
        <v>40.200000000000003</v>
      </c>
      <c r="E5">
        <v>1.32</v>
      </c>
      <c r="F5">
        <v>530640</v>
      </c>
      <c r="G5">
        <v>0.01</v>
      </c>
      <c r="H5">
        <v>9</v>
      </c>
      <c r="I5">
        <v>51755962.296591014</v>
      </c>
      <c r="J5">
        <v>3855</v>
      </c>
      <c r="K5">
        <v>7.3999999999999996E-2</v>
      </c>
      <c r="L5">
        <v>70.599999999999994</v>
      </c>
      <c r="M5">
        <v>3784</v>
      </c>
      <c r="N5">
        <v>7.2999999999999995E-2</v>
      </c>
      <c r="O5">
        <v>3027</v>
      </c>
      <c r="P5">
        <v>5.2999999999999999E-2</v>
      </c>
      <c r="Q5">
        <v>4.8000000000000001E-2</v>
      </c>
      <c r="R5">
        <v>757</v>
      </c>
      <c r="S5">
        <v>203</v>
      </c>
      <c r="T5" t="s">
        <v>606</v>
      </c>
      <c r="U5">
        <v>133.02000000000001</v>
      </c>
    </row>
    <row r="6" spans="1:26" x14ac:dyDescent="0.25">
      <c r="A6" t="s">
        <v>181</v>
      </c>
      <c r="B6">
        <v>447</v>
      </c>
      <c r="C6" t="s">
        <v>605</v>
      </c>
      <c r="D6">
        <v>6.4</v>
      </c>
      <c r="E6">
        <v>1.03</v>
      </c>
      <c r="F6">
        <v>65920</v>
      </c>
      <c r="G6">
        <v>1E-3</v>
      </c>
      <c r="H6">
        <v>9</v>
      </c>
      <c r="I6">
        <v>52423106.776592672</v>
      </c>
      <c r="J6">
        <v>3098</v>
      </c>
      <c r="K6">
        <v>5.8999999999999997E-2</v>
      </c>
      <c r="L6">
        <v>60</v>
      </c>
      <c r="M6">
        <v>3038</v>
      </c>
      <c r="N6">
        <v>5.8000000000000003E-2</v>
      </c>
      <c r="O6">
        <v>2991</v>
      </c>
      <c r="P6">
        <v>5.2999999999999999E-2</v>
      </c>
      <c r="Q6">
        <v>4.8000000000000001E-2</v>
      </c>
      <c r="R6">
        <v>0</v>
      </c>
      <c r="T6" t="s">
        <v>606</v>
      </c>
      <c r="U6">
        <v>134.94</v>
      </c>
    </row>
    <row r="7" spans="1:26" x14ac:dyDescent="0.25">
      <c r="A7" t="s">
        <v>182</v>
      </c>
      <c r="B7">
        <v>448</v>
      </c>
      <c r="C7" t="s">
        <v>605</v>
      </c>
      <c r="D7">
        <v>52.8</v>
      </c>
      <c r="E7">
        <v>10.42</v>
      </c>
      <c r="F7">
        <v>5501760</v>
      </c>
      <c r="G7">
        <v>2.4670000000000001</v>
      </c>
      <c r="H7">
        <v>10</v>
      </c>
      <c r="I7">
        <v>2230210.1857934734</v>
      </c>
      <c r="J7">
        <v>77</v>
      </c>
      <c r="K7">
        <v>3.5000000000000003E-2</v>
      </c>
      <c r="L7">
        <v>0.3</v>
      </c>
      <c r="M7">
        <v>77</v>
      </c>
      <c r="N7">
        <v>3.5000000000000003E-2</v>
      </c>
      <c r="O7">
        <v>176</v>
      </c>
      <c r="P7">
        <v>3.1E-2</v>
      </c>
      <c r="Q7">
        <v>4.4999999999999998E-2</v>
      </c>
      <c r="R7">
        <v>0</v>
      </c>
      <c r="T7" t="s">
        <v>606</v>
      </c>
      <c r="U7">
        <v>4.25</v>
      </c>
    </row>
    <row r="8" spans="1:26" x14ac:dyDescent="0.25">
      <c r="A8" t="s">
        <v>622</v>
      </c>
      <c r="B8">
        <v>683</v>
      </c>
      <c r="C8" t="s">
        <v>605</v>
      </c>
      <c r="D8">
        <v>49.6</v>
      </c>
      <c r="E8">
        <v>0.84</v>
      </c>
      <c r="F8">
        <v>416640</v>
      </c>
      <c r="G8">
        <v>1.7000000000000001E-2</v>
      </c>
      <c r="H8">
        <v>13</v>
      </c>
      <c r="I8">
        <v>24957306.52936323</v>
      </c>
      <c r="J8">
        <v>4354</v>
      </c>
      <c r="K8">
        <v>0.17399999999999999</v>
      </c>
      <c r="L8">
        <v>588.6</v>
      </c>
      <c r="M8">
        <v>3765</v>
      </c>
      <c r="N8">
        <v>0.151</v>
      </c>
      <c r="O8">
        <v>1598</v>
      </c>
      <c r="P8">
        <v>6.0999999999999999E-2</v>
      </c>
      <c r="Q8">
        <v>5.3999999999999999E-2</v>
      </c>
      <c r="R8">
        <v>0</v>
      </c>
      <c r="S8">
        <v>681</v>
      </c>
      <c r="T8" t="s">
        <v>606</v>
      </c>
      <c r="U8">
        <v>98.88</v>
      </c>
    </row>
    <row r="9" spans="1:26" x14ac:dyDescent="0.25">
      <c r="A9" t="s">
        <v>68</v>
      </c>
      <c r="B9">
        <v>187</v>
      </c>
      <c r="C9" t="s">
        <v>605</v>
      </c>
      <c r="D9">
        <v>314.60000000000002</v>
      </c>
      <c r="E9">
        <v>1.92</v>
      </c>
      <c r="F9">
        <v>6040320</v>
      </c>
      <c r="G9">
        <v>1.113</v>
      </c>
      <c r="H9">
        <v>9</v>
      </c>
      <c r="I9">
        <v>5428343.787377554</v>
      </c>
      <c r="J9">
        <v>448</v>
      </c>
      <c r="K9">
        <v>8.2000000000000003E-2</v>
      </c>
      <c r="L9">
        <v>4.8</v>
      </c>
      <c r="M9">
        <v>443</v>
      </c>
      <c r="N9">
        <v>8.2000000000000003E-2</v>
      </c>
      <c r="O9">
        <v>407</v>
      </c>
      <c r="P9">
        <v>5.2999999999999999E-2</v>
      </c>
      <c r="Q9">
        <v>4.8000000000000001E-2</v>
      </c>
      <c r="R9">
        <v>36</v>
      </c>
      <c r="S9">
        <v>36</v>
      </c>
      <c r="T9" t="s">
        <v>606</v>
      </c>
      <c r="U9">
        <v>28.05</v>
      </c>
      <c r="V9">
        <v>1</v>
      </c>
    </row>
    <row r="10" spans="1:26" x14ac:dyDescent="0.25">
      <c r="A10" t="s">
        <v>319</v>
      </c>
      <c r="B10">
        <v>684</v>
      </c>
      <c r="C10" t="s">
        <v>605</v>
      </c>
      <c r="D10">
        <v>3955.2</v>
      </c>
      <c r="E10">
        <v>3.07</v>
      </c>
      <c r="F10">
        <v>121424640</v>
      </c>
      <c r="G10">
        <v>2.661</v>
      </c>
      <c r="H10">
        <v>10</v>
      </c>
      <c r="I10">
        <v>45625287.049271591</v>
      </c>
      <c r="J10">
        <v>7210</v>
      </c>
      <c r="K10">
        <v>0.158</v>
      </c>
      <c r="L10">
        <v>661.3</v>
      </c>
      <c r="M10">
        <v>6549</v>
      </c>
      <c r="N10">
        <v>0.14399999999999999</v>
      </c>
      <c r="O10">
        <v>3625</v>
      </c>
      <c r="P10">
        <v>3.1E-2</v>
      </c>
      <c r="Q10">
        <v>4.4999999999999998E-2</v>
      </c>
      <c r="R10">
        <v>2924</v>
      </c>
      <c r="S10">
        <v>862</v>
      </c>
      <c r="T10" t="s">
        <v>606</v>
      </c>
      <c r="U10">
        <v>256.3</v>
      </c>
    </row>
    <row r="11" spans="1:26" x14ac:dyDescent="0.25">
      <c r="A11" t="s">
        <v>97</v>
      </c>
      <c r="B11">
        <v>248</v>
      </c>
      <c r="C11" t="s">
        <v>605</v>
      </c>
      <c r="D11">
        <v>388.1</v>
      </c>
      <c r="E11">
        <v>0.69</v>
      </c>
      <c r="F11">
        <v>2677890</v>
      </c>
      <c r="G11">
        <v>0.54</v>
      </c>
      <c r="H11">
        <v>11</v>
      </c>
      <c r="I11">
        <v>4959400.2146985475</v>
      </c>
      <c r="J11">
        <v>228</v>
      </c>
      <c r="K11">
        <v>4.5999999999999999E-2</v>
      </c>
      <c r="L11">
        <v>3</v>
      </c>
      <c r="M11">
        <v>225</v>
      </c>
      <c r="N11">
        <v>4.4999999999999998E-2</v>
      </c>
      <c r="O11">
        <v>348</v>
      </c>
      <c r="P11">
        <v>5.2999999999999999E-2</v>
      </c>
      <c r="Q11">
        <v>4.8000000000000001E-2</v>
      </c>
      <c r="R11">
        <v>-123</v>
      </c>
      <c r="S11">
        <v>95</v>
      </c>
      <c r="T11" t="s">
        <v>606</v>
      </c>
      <c r="U11">
        <v>12.07</v>
      </c>
    </row>
    <row r="12" spans="1:26" x14ac:dyDescent="0.25">
      <c r="A12" t="s">
        <v>183</v>
      </c>
      <c r="B12">
        <v>450</v>
      </c>
      <c r="C12" t="s">
        <v>605</v>
      </c>
      <c r="D12">
        <v>10.7</v>
      </c>
      <c r="E12">
        <v>3.66</v>
      </c>
      <c r="F12">
        <v>391620</v>
      </c>
      <c r="G12">
        <v>0.50800000000000001</v>
      </c>
      <c r="H12">
        <v>10</v>
      </c>
      <c r="I12">
        <v>770696.50708435266</v>
      </c>
      <c r="J12">
        <v>27</v>
      </c>
      <c r="K12">
        <v>3.5000000000000003E-2</v>
      </c>
      <c r="L12">
        <v>0</v>
      </c>
      <c r="M12">
        <v>27</v>
      </c>
      <c r="N12">
        <v>3.5000000000000003E-2</v>
      </c>
      <c r="O12">
        <v>52</v>
      </c>
      <c r="P12">
        <v>3.1E-2</v>
      </c>
      <c r="Q12">
        <v>4.4999999999999998E-2</v>
      </c>
      <c r="R12">
        <v>-25</v>
      </c>
      <c r="T12" t="s">
        <v>606</v>
      </c>
      <c r="U12">
        <v>1.47</v>
      </c>
    </row>
    <row r="13" spans="1:26" x14ac:dyDescent="0.25">
      <c r="A13" t="s">
        <v>320</v>
      </c>
      <c r="B13">
        <v>685</v>
      </c>
      <c r="C13" t="s">
        <v>605</v>
      </c>
      <c r="D13">
        <v>4.7</v>
      </c>
      <c r="E13">
        <v>4.2</v>
      </c>
      <c r="F13">
        <v>197400</v>
      </c>
      <c r="G13">
        <v>0.89</v>
      </c>
      <c r="H13">
        <v>14</v>
      </c>
      <c r="I13">
        <v>221892.61889935625</v>
      </c>
      <c r="J13">
        <v>14</v>
      </c>
      <c r="K13">
        <v>6.4000000000000001E-2</v>
      </c>
      <c r="L13">
        <v>0.3</v>
      </c>
      <c r="M13">
        <v>14</v>
      </c>
      <c r="N13">
        <v>6.3E-2</v>
      </c>
      <c r="O13">
        <v>22</v>
      </c>
      <c r="P13">
        <v>6.0999999999999999E-2</v>
      </c>
      <c r="Q13">
        <v>7.3999999999999996E-2</v>
      </c>
      <c r="R13">
        <v>0</v>
      </c>
      <c r="S13">
        <v>5</v>
      </c>
      <c r="T13" t="s">
        <v>606</v>
      </c>
      <c r="U13">
        <v>1.52</v>
      </c>
    </row>
    <row r="14" spans="1:26" x14ac:dyDescent="0.25">
      <c r="A14" t="s">
        <v>300</v>
      </c>
      <c r="B14">
        <v>658</v>
      </c>
      <c r="C14" t="s">
        <v>605</v>
      </c>
      <c r="D14">
        <v>6.5</v>
      </c>
      <c r="E14">
        <v>3.85</v>
      </c>
      <c r="F14">
        <v>250250</v>
      </c>
      <c r="G14">
        <v>2.1560000000000001</v>
      </c>
      <c r="H14">
        <v>10</v>
      </c>
      <c r="I14">
        <v>116091.44960452114</v>
      </c>
      <c r="J14">
        <v>8.1999999999999993</v>
      </c>
      <c r="K14">
        <v>7.0000000000000007E-2</v>
      </c>
      <c r="L14">
        <v>0.1</v>
      </c>
      <c r="M14">
        <v>8.1</v>
      </c>
      <c r="N14">
        <v>7.0000000000000007E-2</v>
      </c>
      <c r="O14">
        <v>9</v>
      </c>
      <c r="P14">
        <v>3.1E-2</v>
      </c>
      <c r="Q14">
        <v>4.4999999999999998E-2</v>
      </c>
      <c r="R14">
        <v>-0.9</v>
      </c>
      <c r="T14" t="s">
        <v>606</v>
      </c>
      <c r="U14">
        <v>0.69</v>
      </c>
      <c r="V14">
        <v>2</v>
      </c>
    </row>
    <row r="15" spans="1:26" x14ac:dyDescent="0.25">
      <c r="A15" t="s">
        <v>349</v>
      </c>
      <c r="B15">
        <v>739</v>
      </c>
      <c r="C15" t="s">
        <v>605</v>
      </c>
      <c r="D15">
        <v>116.4</v>
      </c>
      <c r="E15">
        <v>2.0499999999999998</v>
      </c>
      <c r="F15">
        <v>2386200</v>
      </c>
      <c r="G15">
        <v>2.3250000000000002</v>
      </c>
      <c r="H15">
        <v>9</v>
      </c>
      <c r="I15">
        <v>1026121.0933645153</v>
      </c>
      <c r="J15">
        <v>74</v>
      </c>
      <c r="K15">
        <v>7.1999999999999995E-2</v>
      </c>
      <c r="L15">
        <v>1.4</v>
      </c>
      <c r="M15">
        <v>72</v>
      </c>
      <c r="N15">
        <v>7.0000000000000007E-2</v>
      </c>
      <c r="O15">
        <v>84</v>
      </c>
      <c r="P15">
        <v>5.2999999999999999E-2</v>
      </c>
      <c r="Q15">
        <v>4.8000000000000001E-2</v>
      </c>
      <c r="R15">
        <v>-11</v>
      </c>
      <c r="S15">
        <v>90</v>
      </c>
      <c r="T15" t="s">
        <v>606</v>
      </c>
      <c r="U15">
        <v>8.01</v>
      </c>
    </row>
    <row r="16" spans="1:26" x14ac:dyDescent="0.25">
      <c r="A16" t="s">
        <v>26</v>
      </c>
      <c r="B16">
        <v>96</v>
      </c>
      <c r="C16" t="s">
        <v>605</v>
      </c>
      <c r="D16">
        <v>221.8</v>
      </c>
      <c r="E16">
        <v>1.65</v>
      </c>
      <c r="F16">
        <v>3659700</v>
      </c>
      <c r="G16">
        <v>0.78300000000000003</v>
      </c>
      <c r="H16">
        <v>11</v>
      </c>
      <c r="I16">
        <v>4675536.3995392108</v>
      </c>
      <c r="J16">
        <v>451</v>
      </c>
      <c r="K16">
        <v>9.6000000000000002E-2</v>
      </c>
      <c r="L16">
        <v>17.399999999999999</v>
      </c>
      <c r="M16">
        <v>434</v>
      </c>
      <c r="N16">
        <v>9.2999999999999999E-2</v>
      </c>
      <c r="O16">
        <v>339</v>
      </c>
      <c r="P16">
        <v>5.2999999999999999E-2</v>
      </c>
      <c r="Q16">
        <v>4.8000000000000001E-2</v>
      </c>
      <c r="R16">
        <v>0</v>
      </c>
      <c r="T16" t="s">
        <v>606</v>
      </c>
      <c r="U16">
        <v>22.51</v>
      </c>
    </row>
    <row r="17" spans="1:22" x14ac:dyDescent="0.25">
      <c r="A17" t="s">
        <v>6</v>
      </c>
      <c r="B17">
        <v>32</v>
      </c>
      <c r="C17" t="s">
        <v>605</v>
      </c>
      <c r="D17">
        <v>20.7</v>
      </c>
      <c r="E17">
        <v>0.72</v>
      </c>
      <c r="F17">
        <v>149040</v>
      </c>
      <c r="G17">
        <v>0.193</v>
      </c>
      <c r="H17">
        <v>9</v>
      </c>
      <c r="I17">
        <v>770585.96488521609</v>
      </c>
      <c r="J17">
        <v>43</v>
      </c>
      <c r="K17">
        <v>5.6000000000000001E-2</v>
      </c>
      <c r="L17">
        <v>0.1</v>
      </c>
      <c r="M17">
        <v>43</v>
      </c>
      <c r="N17">
        <v>5.6000000000000001E-2</v>
      </c>
      <c r="O17">
        <v>50</v>
      </c>
      <c r="P17">
        <v>5.2999999999999999E-2</v>
      </c>
      <c r="Q17">
        <v>4.8000000000000001E-2</v>
      </c>
      <c r="R17">
        <v>0</v>
      </c>
      <c r="T17" t="s">
        <v>606</v>
      </c>
      <c r="U17">
        <v>2.12</v>
      </c>
    </row>
    <row r="18" spans="1:22" x14ac:dyDescent="0.25">
      <c r="A18" t="s">
        <v>455</v>
      </c>
      <c r="B18">
        <v>934</v>
      </c>
      <c r="C18" t="s">
        <v>605</v>
      </c>
      <c r="D18">
        <v>9.8000000000000007</v>
      </c>
      <c r="E18">
        <v>0.65</v>
      </c>
      <c r="F18">
        <v>63700</v>
      </c>
      <c r="G18">
        <v>0.14399999999999999</v>
      </c>
      <c r="H18">
        <v>9</v>
      </c>
      <c r="I18">
        <v>442178.49467278004</v>
      </c>
      <c r="J18">
        <v>9.8000000000000007</v>
      </c>
      <c r="K18">
        <v>2.1999999999999999E-2</v>
      </c>
      <c r="L18">
        <v>0</v>
      </c>
      <c r="M18">
        <v>9.8000000000000007</v>
      </c>
      <c r="N18">
        <v>2.1999999999999999E-2</v>
      </c>
      <c r="O18">
        <v>28</v>
      </c>
      <c r="P18">
        <v>5.2999999999999999E-2</v>
      </c>
      <c r="Q18">
        <v>4.8000000000000001E-2</v>
      </c>
      <c r="R18">
        <v>0</v>
      </c>
      <c r="T18" t="s">
        <v>606</v>
      </c>
      <c r="U18">
        <v>1.68</v>
      </c>
    </row>
    <row r="19" spans="1:22" x14ac:dyDescent="0.25">
      <c r="A19" t="s">
        <v>350</v>
      </c>
      <c r="B19">
        <v>740</v>
      </c>
      <c r="C19" t="s">
        <v>605</v>
      </c>
      <c r="D19">
        <v>31</v>
      </c>
      <c r="E19">
        <v>5.53</v>
      </c>
      <c r="F19">
        <v>1714300</v>
      </c>
      <c r="G19">
        <v>2.831</v>
      </c>
      <c r="H19">
        <v>10</v>
      </c>
      <c r="I19">
        <v>605536.87654018647</v>
      </c>
      <c r="J19">
        <v>64</v>
      </c>
      <c r="K19">
        <v>0.106</v>
      </c>
      <c r="L19">
        <v>1.4</v>
      </c>
      <c r="M19">
        <v>63</v>
      </c>
      <c r="N19">
        <v>0.104</v>
      </c>
      <c r="O19">
        <v>49</v>
      </c>
      <c r="P19">
        <v>3.1E-2</v>
      </c>
      <c r="Q19">
        <v>4.4999999999999998E-2</v>
      </c>
      <c r="R19">
        <v>14</v>
      </c>
      <c r="S19">
        <v>14</v>
      </c>
      <c r="T19" t="s">
        <v>606</v>
      </c>
      <c r="U19">
        <v>4.2</v>
      </c>
      <c r="V19">
        <v>1</v>
      </c>
    </row>
    <row r="20" spans="1:22" x14ac:dyDescent="0.25">
      <c r="A20" t="s">
        <v>397</v>
      </c>
      <c r="B20">
        <v>830</v>
      </c>
      <c r="C20" t="s">
        <v>605</v>
      </c>
      <c r="D20">
        <v>88.1</v>
      </c>
      <c r="E20">
        <v>4.59</v>
      </c>
      <c r="F20">
        <v>4043790</v>
      </c>
      <c r="G20">
        <v>2.5999999999999999E-2</v>
      </c>
      <c r="H20">
        <v>10</v>
      </c>
      <c r="I20">
        <v>156897061.64359948</v>
      </c>
      <c r="J20">
        <v>12772</v>
      </c>
      <c r="K20">
        <v>8.1000000000000003E-2</v>
      </c>
      <c r="L20">
        <v>915</v>
      </c>
      <c r="M20">
        <v>11857</v>
      </c>
      <c r="N20">
        <v>7.5999999999999998E-2</v>
      </c>
      <c r="O20">
        <v>9003</v>
      </c>
      <c r="P20">
        <v>3.1E-2</v>
      </c>
      <c r="Q20">
        <v>4.4999999999999998E-2</v>
      </c>
      <c r="R20">
        <v>2854</v>
      </c>
      <c r="S20">
        <v>1685</v>
      </c>
      <c r="T20" t="s">
        <v>606</v>
      </c>
      <c r="U20">
        <v>693.47</v>
      </c>
    </row>
    <row r="21" spans="1:22" x14ac:dyDescent="0.25">
      <c r="A21" t="s">
        <v>351</v>
      </c>
      <c r="B21">
        <v>741</v>
      </c>
      <c r="C21" t="s">
        <v>605</v>
      </c>
      <c r="D21">
        <v>8.6</v>
      </c>
      <c r="E21">
        <v>2.73</v>
      </c>
      <c r="F21">
        <v>234780</v>
      </c>
      <c r="G21">
        <v>3.1629999999999998</v>
      </c>
      <c r="H21">
        <v>9</v>
      </c>
      <c r="I21">
        <v>74221.003716609703</v>
      </c>
      <c r="J21">
        <v>13</v>
      </c>
      <c r="K21">
        <v>0.17599999999999999</v>
      </c>
      <c r="L21">
        <v>1.3</v>
      </c>
      <c r="M21">
        <v>12</v>
      </c>
      <c r="N21">
        <v>0.16200000000000001</v>
      </c>
      <c r="O21">
        <v>6.2</v>
      </c>
      <c r="P21">
        <v>5.2999999999999999E-2</v>
      </c>
      <c r="Q21">
        <v>4.8000000000000001E-2</v>
      </c>
      <c r="R21">
        <v>5</v>
      </c>
      <c r="S21">
        <v>5</v>
      </c>
      <c r="T21" t="s">
        <v>606</v>
      </c>
      <c r="U21">
        <v>0.54</v>
      </c>
      <c r="V21">
        <v>2</v>
      </c>
    </row>
    <row r="22" spans="1:22" x14ac:dyDescent="0.25">
      <c r="A22" t="s">
        <v>636</v>
      </c>
      <c r="B22">
        <v>1115</v>
      </c>
      <c r="C22" t="s">
        <v>605</v>
      </c>
      <c r="D22">
        <v>124.6</v>
      </c>
      <c r="E22">
        <v>0.5</v>
      </c>
      <c r="F22">
        <v>623000</v>
      </c>
      <c r="G22">
        <v>0.46600000000000003</v>
      </c>
      <c r="H22">
        <v>17</v>
      </c>
      <c r="I22">
        <v>1336058.1220093311</v>
      </c>
      <c r="J22">
        <v>109</v>
      </c>
      <c r="K22">
        <v>8.2000000000000003E-2</v>
      </c>
      <c r="L22">
        <v>0.6</v>
      </c>
      <c r="M22">
        <v>109</v>
      </c>
      <c r="N22">
        <v>8.2000000000000003E-2</v>
      </c>
      <c r="O22" t="s">
        <v>1303</v>
      </c>
      <c r="R22" t="s">
        <v>1303</v>
      </c>
      <c r="T22" t="s">
        <v>606</v>
      </c>
      <c r="U22">
        <v>6.97</v>
      </c>
    </row>
    <row r="23" spans="1:22" x14ac:dyDescent="0.25">
      <c r="A23" t="s">
        <v>184</v>
      </c>
      <c r="B23">
        <v>451</v>
      </c>
      <c r="C23" t="s">
        <v>605</v>
      </c>
      <c r="D23">
        <v>75.099999999999994</v>
      </c>
      <c r="E23">
        <v>1.84</v>
      </c>
      <c r="F23">
        <v>1381840</v>
      </c>
      <c r="G23">
        <v>4.0000000000000001E-3</v>
      </c>
      <c r="H23">
        <v>9</v>
      </c>
      <c r="I23">
        <v>385302481.27876592</v>
      </c>
      <c r="J23">
        <v>25673</v>
      </c>
      <c r="K23">
        <v>6.7000000000000004E-2</v>
      </c>
      <c r="L23">
        <v>368.5</v>
      </c>
      <c r="M23">
        <v>25305</v>
      </c>
      <c r="N23">
        <v>6.6000000000000003E-2</v>
      </c>
      <c r="O23">
        <v>22190</v>
      </c>
      <c r="P23">
        <v>5.2999999999999999E-2</v>
      </c>
      <c r="Q23">
        <v>4.8000000000000001E-2</v>
      </c>
      <c r="R23">
        <v>0</v>
      </c>
      <c r="T23" t="s">
        <v>606</v>
      </c>
      <c r="U23">
        <v>897.34</v>
      </c>
    </row>
    <row r="24" spans="1:22" x14ac:dyDescent="0.25">
      <c r="A24" t="s">
        <v>621</v>
      </c>
      <c r="B24">
        <v>654</v>
      </c>
      <c r="C24" t="s">
        <v>605</v>
      </c>
      <c r="D24">
        <v>19.7</v>
      </c>
      <c r="E24">
        <v>0.65</v>
      </c>
      <c r="F24">
        <v>128050</v>
      </c>
      <c r="G24">
        <v>0.215</v>
      </c>
      <c r="H24">
        <v>13</v>
      </c>
      <c r="I24">
        <v>595284.30353631894</v>
      </c>
      <c r="J24">
        <v>40</v>
      </c>
      <c r="K24">
        <v>6.7000000000000004E-2</v>
      </c>
      <c r="L24">
        <v>0.1</v>
      </c>
      <c r="M24">
        <v>40</v>
      </c>
      <c r="N24">
        <v>6.7000000000000004E-2</v>
      </c>
      <c r="O24">
        <v>42</v>
      </c>
      <c r="P24">
        <v>6.0999999999999999E-2</v>
      </c>
      <c r="Q24">
        <v>5.3999999999999999E-2</v>
      </c>
      <c r="R24">
        <v>0</v>
      </c>
      <c r="T24" t="s">
        <v>606</v>
      </c>
      <c r="U24">
        <v>2.2200000000000002</v>
      </c>
    </row>
    <row r="25" spans="1:22" x14ac:dyDescent="0.25">
      <c r="A25" t="s">
        <v>1159</v>
      </c>
      <c r="B25">
        <v>2512</v>
      </c>
      <c r="C25" t="s">
        <v>605</v>
      </c>
      <c r="D25">
        <v>25.3</v>
      </c>
      <c r="E25">
        <v>1</v>
      </c>
      <c r="F25">
        <v>253000</v>
      </c>
      <c r="G25">
        <v>9.2999999999999999E-2</v>
      </c>
      <c r="H25">
        <v>17</v>
      </c>
      <c r="I25">
        <v>2708163.955897551</v>
      </c>
      <c r="J25">
        <v>356</v>
      </c>
      <c r="K25">
        <v>0.13200000000000001</v>
      </c>
      <c r="L25">
        <v>47.4</v>
      </c>
      <c r="M25">
        <v>309</v>
      </c>
      <c r="N25">
        <v>0.114</v>
      </c>
      <c r="O25" t="s">
        <v>1303</v>
      </c>
      <c r="R25" t="s">
        <v>1303</v>
      </c>
      <c r="T25" t="s">
        <v>606</v>
      </c>
      <c r="U25">
        <v>18.59</v>
      </c>
    </row>
    <row r="26" spans="1:22" x14ac:dyDescent="0.25">
      <c r="A26" t="s">
        <v>98</v>
      </c>
      <c r="B26">
        <v>252</v>
      </c>
      <c r="C26" t="s">
        <v>605</v>
      </c>
      <c r="D26">
        <v>7.6</v>
      </c>
      <c r="E26">
        <v>1.25</v>
      </c>
      <c r="F26">
        <v>95000</v>
      </c>
      <c r="G26">
        <v>0.20899999999999999</v>
      </c>
      <c r="H26">
        <v>13</v>
      </c>
      <c r="I26">
        <v>455306.23478061223</v>
      </c>
      <c r="J26">
        <v>46</v>
      </c>
      <c r="K26">
        <v>0.1</v>
      </c>
      <c r="L26">
        <v>0.1</v>
      </c>
      <c r="M26">
        <v>45</v>
      </c>
      <c r="N26">
        <v>9.9000000000000005E-2</v>
      </c>
      <c r="O26">
        <v>32</v>
      </c>
      <c r="P26">
        <v>6.0999999999999999E-2</v>
      </c>
      <c r="Q26">
        <v>5.3999999999999999E-2</v>
      </c>
      <c r="R26">
        <v>13</v>
      </c>
      <c r="S26">
        <v>13</v>
      </c>
      <c r="T26" t="s">
        <v>606</v>
      </c>
      <c r="U26">
        <v>1.47</v>
      </c>
    </row>
    <row r="27" spans="1:22" x14ac:dyDescent="0.25">
      <c r="A27" t="s">
        <v>301</v>
      </c>
      <c r="B27">
        <v>659</v>
      </c>
      <c r="C27" t="s">
        <v>605</v>
      </c>
      <c r="D27">
        <v>4.9000000000000004</v>
      </c>
      <c r="E27">
        <v>0.62</v>
      </c>
      <c r="F27">
        <v>30380</v>
      </c>
      <c r="G27">
        <v>7.5999999999999998E-2</v>
      </c>
      <c r="H27">
        <v>9</v>
      </c>
      <c r="I27">
        <v>400687.62246659817</v>
      </c>
      <c r="J27">
        <v>59</v>
      </c>
      <c r="K27">
        <v>0.14699999999999999</v>
      </c>
      <c r="L27">
        <v>0.4</v>
      </c>
      <c r="M27">
        <v>59</v>
      </c>
      <c r="N27">
        <v>0.14699999999999999</v>
      </c>
      <c r="O27">
        <v>25</v>
      </c>
      <c r="P27">
        <v>5.2999999999999999E-2</v>
      </c>
      <c r="Q27">
        <v>4.8000000000000001E-2</v>
      </c>
      <c r="R27">
        <v>34</v>
      </c>
      <c r="S27">
        <v>34</v>
      </c>
      <c r="T27" t="s">
        <v>606</v>
      </c>
      <c r="U27">
        <v>2.86</v>
      </c>
    </row>
    <row r="28" spans="1:22" x14ac:dyDescent="0.25">
      <c r="A28" t="s">
        <v>398</v>
      </c>
      <c r="B28">
        <v>832</v>
      </c>
      <c r="C28" t="s">
        <v>605</v>
      </c>
      <c r="D28">
        <v>6</v>
      </c>
      <c r="E28">
        <v>1.46</v>
      </c>
      <c r="F28">
        <v>87600</v>
      </c>
      <c r="G28">
        <v>0.26300000000000001</v>
      </c>
      <c r="H28">
        <v>9</v>
      </c>
      <c r="I28">
        <v>333625.22617291589</v>
      </c>
      <c r="J28">
        <v>21</v>
      </c>
      <c r="K28">
        <v>6.4000000000000001E-2</v>
      </c>
      <c r="L28">
        <v>0.1</v>
      </c>
      <c r="M28">
        <v>21</v>
      </c>
      <c r="N28">
        <v>6.3E-2</v>
      </c>
      <c r="O28">
        <v>22</v>
      </c>
      <c r="P28">
        <v>5.2999999999999999E-2</v>
      </c>
      <c r="Q28">
        <v>4.8000000000000001E-2</v>
      </c>
      <c r="R28">
        <v>0</v>
      </c>
      <c r="T28" t="s">
        <v>606</v>
      </c>
      <c r="U28">
        <v>1.25</v>
      </c>
    </row>
    <row r="29" spans="1:22" x14ac:dyDescent="0.25">
      <c r="A29" t="s">
        <v>252</v>
      </c>
      <c r="B29">
        <v>555</v>
      </c>
      <c r="C29" t="s">
        <v>605</v>
      </c>
      <c r="D29">
        <v>9.6999999999999993</v>
      </c>
      <c r="E29">
        <v>0.66</v>
      </c>
      <c r="F29">
        <v>64020</v>
      </c>
      <c r="G29">
        <v>0.08</v>
      </c>
      <c r="H29">
        <v>9</v>
      </c>
      <c r="I29">
        <v>804658.18851315638</v>
      </c>
      <c r="J29">
        <v>38</v>
      </c>
      <c r="K29">
        <v>4.7E-2</v>
      </c>
      <c r="L29">
        <v>1.2</v>
      </c>
      <c r="M29">
        <v>36</v>
      </c>
      <c r="N29">
        <v>4.4999999999999998E-2</v>
      </c>
      <c r="O29">
        <v>50</v>
      </c>
      <c r="P29">
        <v>5.2999999999999999E-2</v>
      </c>
      <c r="Q29">
        <v>4.8000000000000001E-2</v>
      </c>
      <c r="R29">
        <v>-14</v>
      </c>
      <c r="T29" t="s">
        <v>606</v>
      </c>
      <c r="U29">
        <v>7.17</v>
      </c>
    </row>
    <row r="30" spans="1:22" x14ac:dyDescent="0.25">
      <c r="A30" t="s">
        <v>352</v>
      </c>
      <c r="B30">
        <v>742</v>
      </c>
      <c r="C30" t="s">
        <v>605</v>
      </c>
      <c r="D30">
        <v>12.1</v>
      </c>
      <c r="E30">
        <v>1.28</v>
      </c>
      <c r="F30">
        <v>154880</v>
      </c>
      <c r="G30">
        <v>5.6000000000000001E-2</v>
      </c>
      <c r="H30">
        <v>13</v>
      </c>
      <c r="I30">
        <v>2751502.5440112567</v>
      </c>
      <c r="J30">
        <v>121</v>
      </c>
      <c r="K30">
        <v>4.3999999999999997E-2</v>
      </c>
      <c r="L30">
        <v>3</v>
      </c>
      <c r="M30">
        <v>118</v>
      </c>
      <c r="N30">
        <v>4.2999999999999997E-2</v>
      </c>
      <c r="O30">
        <v>183</v>
      </c>
      <c r="P30">
        <v>6.0999999999999999E-2</v>
      </c>
      <c r="Q30">
        <v>5.3999999999999999E-2</v>
      </c>
      <c r="R30">
        <v>-65</v>
      </c>
      <c r="T30" t="s">
        <v>606</v>
      </c>
      <c r="U30">
        <v>11.92</v>
      </c>
      <c r="V30">
        <v>1</v>
      </c>
    </row>
    <row r="31" spans="1:22" x14ac:dyDescent="0.25">
      <c r="A31" t="s">
        <v>399</v>
      </c>
      <c r="B31">
        <v>834</v>
      </c>
      <c r="C31" t="s">
        <v>605</v>
      </c>
      <c r="D31">
        <v>2.2000000000000002</v>
      </c>
      <c r="E31">
        <v>2.25</v>
      </c>
      <c r="F31">
        <v>49500</v>
      </c>
      <c r="G31">
        <v>0.31900000000000001</v>
      </c>
      <c r="H31">
        <v>9</v>
      </c>
      <c r="I31">
        <v>154951.39954537427</v>
      </c>
      <c r="J31">
        <v>12</v>
      </c>
      <c r="K31">
        <v>7.4999999999999997E-2</v>
      </c>
      <c r="L31">
        <v>1.8</v>
      </c>
      <c r="M31">
        <v>9.8000000000000007</v>
      </c>
      <c r="N31">
        <v>6.3E-2</v>
      </c>
      <c r="O31">
        <v>10</v>
      </c>
      <c r="P31">
        <v>5.2999999999999999E-2</v>
      </c>
      <c r="Q31">
        <v>4.8000000000000001E-2</v>
      </c>
      <c r="R31">
        <v>0</v>
      </c>
      <c r="S31">
        <v>1</v>
      </c>
      <c r="T31" t="s">
        <v>606</v>
      </c>
      <c r="U31">
        <v>0.64</v>
      </c>
    </row>
    <row r="32" spans="1:22" x14ac:dyDescent="0.25">
      <c r="A32" t="s">
        <v>99</v>
      </c>
      <c r="B32">
        <v>255</v>
      </c>
      <c r="C32" t="s">
        <v>605</v>
      </c>
      <c r="D32">
        <v>12.6</v>
      </c>
      <c r="E32">
        <v>1.24</v>
      </c>
      <c r="F32">
        <v>156240</v>
      </c>
      <c r="G32">
        <v>0.10100000000000001</v>
      </c>
      <c r="H32">
        <v>9</v>
      </c>
      <c r="I32">
        <v>1544974.9619539189</v>
      </c>
      <c r="J32">
        <v>196</v>
      </c>
      <c r="K32">
        <v>0.127</v>
      </c>
      <c r="L32">
        <v>1.9</v>
      </c>
      <c r="M32">
        <v>194</v>
      </c>
      <c r="N32">
        <v>0.126</v>
      </c>
      <c r="O32">
        <v>97</v>
      </c>
      <c r="P32">
        <v>5.2999999999999999E-2</v>
      </c>
      <c r="Q32">
        <v>4.8000000000000001E-2</v>
      </c>
      <c r="R32">
        <v>97</v>
      </c>
      <c r="S32">
        <v>97</v>
      </c>
      <c r="T32" t="s">
        <v>606</v>
      </c>
      <c r="U32">
        <v>2.85</v>
      </c>
      <c r="V32">
        <v>4</v>
      </c>
    </row>
    <row r="33" spans="1:22" x14ac:dyDescent="0.25">
      <c r="A33" t="s">
        <v>646</v>
      </c>
      <c r="B33">
        <v>3102</v>
      </c>
      <c r="C33" t="s">
        <v>605</v>
      </c>
      <c r="D33">
        <v>2.6</v>
      </c>
      <c r="E33">
        <v>2.0099999999999998</v>
      </c>
      <c r="F33">
        <v>52259.999999999993</v>
      </c>
      <c r="G33">
        <v>9.9000000000000005E-2</v>
      </c>
      <c r="H33">
        <v>9</v>
      </c>
      <c r="I33">
        <v>530335.98576386913</v>
      </c>
      <c r="J33">
        <v>17</v>
      </c>
      <c r="K33">
        <v>3.3000000000000002E-2</v>
      </c>
      <c r="L33">
        <v>0</v>
      </c>
      <c r="M33">
        <v>17</v>
      </c>
      <c r="N33">
        <v>3.2000000000000001E-2</v>
      </c>
      <c r="O33">
        <v>33</v>
      </c>
      <c r="P33">
        <v>5.2999999999999999E-2</v>
      </c>
      <c r="Q33">
        <v>4.8000000000000001E-2</v>
      </c>
      <c r="R33">
        <v>0</v>
      </c>
      <c r="T33" t="s">
        <v>606</v>
      </c>
      <c r="U33">
        <v>2.39</v>
      </c>
    </row>
    <row r="34" spans="1:22" x14ac:dyDescent="0.25">
      <c r="A34" t="s">
        <v>185</v>
      </c>
      <c r="B34">
        <v>453</v>
      </c>
      <c r="C34" t="s">
        <v>605</v>
      </c>
      <c r="D34">
        <v>198.8</v>
      </c>
      <c r="E34">
        <v>4.9400000000000004</v>
      </c>
      <c r="F34">
        <v>9820720</v>
      </c>
      <c r="G34">
        <v>2.3E-2</v>
      </c>
      <c r="H34">
        <v>10</v>
      </c>
      <c r="I34">
        <v>420664237.6141063</v>
      </c>
      <c r="J34">
        <v>24857</v>
      </c>
      <c r="K34">
        <v>5.8999999999999997E-2</v>
      </c>
      <c r="L34">
        <v>244.7</v>
      </c>
      <c r="M34">
        <v>24612</v>
      </c>
      <c r="N34">
        <v>5.8999999999999997E-2</v>
      </c>
      <c r="O34">
        <v>24084</v>
      </c>
      <c r="P34">
        <v>3.1E-2</v>
      </c>
      <c r="Q34">
        <v>4.4999999999999998E-2</v>
      </c>
      <c r="R34">
        <v>528</v>
      </c>
      <c r="T34" t="s">
        <v>606</v>
      </c>
      <c r="U34">
        <v>965.06</v>
      </c>
    </row>
    <row r="35" spans="1:22" x14ac:dyDescent="0.25">
      <c r="A35" t="s">
        <v>625</v>
      </c>
      <c r="B35">
        <v>835</v>
      </c>
      <c r="C35" t="s">
        <v>605</v>
      </c>
      <c r="D35">
        <v>7.8</v>
      </c>
      <c r="E35">
        <v>1</v>
      </c>
      <c r="F35">
        <v>78000</v>
      </c>
      <c r="G35">
        <v>0.57499999999999996</v>
      </c>
      <c r="H35">
        <v>13</v>
      </c>
      <c r="I35">
        <v>135579.98973462227</v>
      </c>
      <c r="J35">
        <v>4.2</v>
      </c>
      <c r="K35">
        <v>3.1E-2</v>
      </c>
      <c r="L35">
        <v>0</v>
      </c>
      <c r="M35">
        <v>4.2</v>
      </c>
      <c r="N35">
        <v>3.1E-2</v>
      </c>
      <c r="O35">
        <v>10</v>
      </c>
      <c r="P35">
        <v>6.0999999999999999E-2</v>
      </c>
      <c r="Q35">
        <v>5.3999999999999999E-2</v>
      </c>
      <c r="R35">
        <v>0</v>
      </c>
      <c r="T35" t="s">
        <v>606</v>
      </c>
      <c r="U35">
        <v>0.8</v>
      </c>
    </row>
    <row r="36" spans="1:22" x14ac:dyDescent="0.25">
      <c r="A36" t="s">
        <v>380</v>
      </c>
      <c r="B36">
        <v>793</v>
      </c>
      <c r="C36" t="s">
        <v>605</v>
      </c>
      <c r="D36">
        <v>8.9</v>
      </c>
      <c r="E36">
        <v>1.06</v>
      </c>
      <c r="F36">
        <v>94340</v>
      </c>
      <c r="G36">
        <v>5.1999999999999998E-2</v>
      </c>
      <c r="H36">
        <v>9</v>
      </c>
      <c r="I36">
        <v>1823968.2649268436</v>
      </c>
      <c r="J36">
        <v>120</v>
      </c>
      <c r="K36">
        <v>6.6000000000000003E-2</v>
      </c>
      <c r="L36">
        <v>0.5</v>
      </c>
      <c r="M36">
        <v>120</v>
      </c>
      <c r="N36">
        <v>6.6000000000000003E-2</v>
      </c>
      <c r="O36">
        <v>111</v>
      </c>
      <c r="P36">
        <v>5.2999999999999999E-2</v>
      </c>
      <c r="Q36">
        <v>4.8000000000000001E-2</v>
      </c>
      <c r="R36">
        <v>9</v>
      </c>
      <c r="S36">
        <v>9</v>
      </c>
      <c r="T36" t="s">
        <v>606</v>
      </c>
      <c r="U36">
        <v>7.38</v>
      </c>
    </row>
    <row r="37" spans="1:22" x14ac:dyDescent="0.25">
      <c r="A37" t="s">
        <v>266</v>
      </c>
      <c r="B37">
        <v>582</v>
      </c>
      <c r="C37" t="s">
        <v>605</v>
      </c>
      <c r="D37">
        <v>145.4</v>
      </c>
      <c r="E37">
        <v>0.96</v>
      </c>
      <c r="F37">
        <v>1395840</v>
      </c>
      <c r="G37">
        <v>1.7000000000000001E-2</v>
      </c>
      <c r="H37">
        <v>9</v>
      </c>
      <c r="I37">
        <v>81960108.842826918</v>
      </c>
      <c r="J37">
        <v>7120</v>
      </c>
      <c r="K37">
        <v>8.6999999999999994E-2</v>
      </c>
      <c r="L37">
        <v>-227.4</v>
      </c>
      <c r="M37">
        <v>7347</v>
      </c>
      <c r="N37">
        <v>0.09</v>
      </c>
      <c r="O37">
        <v>4843</v>
      </c>
      <c r="P37">
        <v>5.2999999999999999E-2</v>
      </c>
      <c r="Q37">
        <v>4.8000000000000001E-2</v>
      </c>
      <c r="R37">
        <v>2504</v>
      </c>
      <c r="S37">
        <v>371</v>
      </c>
      <c r="T37" t="s">
        <v>606</v>
      </c>
      <c r="U37">
        <v>290.83</v>
      </c>
    </row>
    <row r="38" spans="1:22" x14ac:dyDescent="0.25">
      <c r="A38" t="s">
        <v>186</v>
      </c>
      <c r="B38">
        <v>455</v>
      </c>
      <c r="C38" t="s">
        <v>605</v>
      </c>
      <c r="D38">
        <v>111.8</v>
      </c>
      <c r="E38">
        <v>4.26</v>
      </c>
      <c r="F38">
        <v>4762680</v>
      </c>
      <c r="G38">
        <v>1.0999999999999999E-2</v>
      </c>
      <c r="H38">
        <v>10</v>
      </c>
      <c r="I38">
        <v>427995047.51935083</v>
      </c>
      <c r="J38">
        <v>23704</v>
      </c>
      <c r="K38">
        <v>5.5E-2</v>
      </c>
      <c r="L38">
        <v>186.4</v>
      </c>
      <c r="M38">
        <v>23518</v>
      </c>
      <c r="N38">
        <v>5.5E-2</v>
      </c>
      <c r="O38">
        <v>24095</v>
      </c>
      <c r="P38">
        <v>3.1E-2</v>
      </c>
      <c r="Q38">
        <v>4.4999999999999998E-2</v>
      </c>
      <c r="R38">
        <v>-577</v>
      </c>
      <c r="T38" t="s">
        <v>606</v>
      </c>
      <c r="U38">
        <v>979.03</v>
      </c>
    </row>
    <row r="39" spans="1:22" x14ac:dyDescent="0.25">
      <c r="A39" t="s">
        <v>100</v>
      </c>
      <c r="B39">
        <v>256</v>
      </c>
      <c r="C39" t="s">
        <v>605</v>
      </c>
      <c r="D39">
        <v>3.7</v>
      </c>
      <c r="E39">
        <v>0.97</v>
      </c>
      <c r="F39">
        <v>35890</v>
      </c>
      <c r="G39">
        <v>8.1000000000000003E-2</v>
      </c>
      <c r="H39">
        <v>5</v>
      </c>
      <c r="I39">
        <v>441278.69452243298</v>
      </c>
      <c r="J39">
        <v>28</v>
      </c>
      <c r="K39">
        <v>6.5000000000000002E-2</v>
      </c>
      <c r="L39">
        <v>0</v>
      </c>
      <c r="M39">
        <v>28</v>
      </c>
      <c r="N39">
        <v>6.3E-2</v>
      </c>
      <c r="O39">
        <v>19</v>
      </c>
      <c r="P39">
        <v>2.9000000000000001E-2</v>
      </c>
      <c r="Q39">
        <v>2.9000000000000001E-2</v>
      </c>
      <c r="R39">
        <v>9</v>
      </c>
      <c r="S39">
        <v>9</v>
      </c>
      <c r="T39" t="s">
        <v>606</v>
      </c>
      <c r="U39">
        <v>1.17</v>
      </c>
    </row>
    <row r="40" spans="1:22" x14ac:dyDescent="0.25">
      <c r="A40" t="s">
        <v>187</v>
      </c>
      <c r="B40">
        <v>456</v>
      </c>
      <c r="C40" t="s">
        <v>605</v>
      </c>
      <c r="D40">
        <v>11.7</v>
      </c>
      <c r="E40">
        <v>0.76</v>
      </c>
      <c r="F40">
        <v>88920</v>
      </c>
      <c r="G40">
        <v>1E-3</v>
      </c>
      <c r="H40">
        <v>9</v>
      </c>
      <c r="I40">
        <v>141247061.34029001</v>
      </c>
      <c r="J40">
        <v>13375</v>
      </c>
      <c r="K40">
        <v>9.5000000000000001E-2</v>
      </c>
      <c r="L40">
        <v>244.2</v>
      </c>
      <c r="M40">
        <v>13130</v>
      </c>
      <c r="N40">
        <v>9.2999999999999999E-2</v>
      </c>
      <c r="O40">
        <v>8026</v>
      </c>
      <c r="P40">
        <v>5.2999999999999999E-2</v>
      </c>
      <c r="Q40">
        <v>4.8000000000000001E-2</v>
      </c>
      <c r="R40">
        <v>5104</v>
      </c>
      <c r="S40">
        <v>4851</v>
      </c>
      <c r="T40" t="s">
        <v>606</v>
      </c>
      <c r="U40">
        <v>326.24</v>
      </c>
    </row>
    <row r="41" spans="1:22" x14ac:dyDescent="0.25">
      <c r="A41" t="s">
        <v>101</v>
      </c>
      <c r="B41">
        <v>258</v>
      </c>
      <c r="C41" t="s">
        <v>605</v>
      </c>
      <c r="D41">
        <v>82.4</v>
      </c>
      <c r="E41">
        <v>0.81</v>
      </c>
      <c r="F41">
        <v>667440</v>
      </c>
      <c r="G41">
        <v>6.6000000000000003E-2</v>
      </c>
      <c r="H41">
        <v>13</v>
      </c>
      <c r="I41">
        <v>10129231.381700302</v>
      </c>
      <c r="J41">
        <v>1070</v>
      </c>
      <c r="K41">
        <v>0.106</v>
      </c>
      <c r="L41">
        <v>12.1</v>
      </c>
      <c r="M41">
        <v>1058</v>
      </c>
      <c r="N41">
        <v>0.104</v>
      </c>
      <c r="O41">
        <v>677</v>
      </c>
      <c r="P41">
        <v>6.0999999999999999E-2</v>
      </c>
      <c r="Q41">
        <v>5.3999999999999999E-2</v>
      </c>
      <c r="R41">
        <v>381</v>
      </c>
      <c r="S41">
        <v>381</v>
      </c>
      <c r="T41" t="s">
        <v>606</v>
      </c>
      <c r="U41">
        <v>29.58</v>
      </c>
    </row>
    <row r="42" spans="1:22" x14ac:dyDescent="0.25">
      <c r="A42" t="s">
        <v>400</v>
      </c>
      <c r="B42">
        <v>837</v>
      </c>
      <c r="C42" t="s">
        <v>605</v>
      </c>
      <c r="D42">
        <v>12.5</v>
      </c>
      <c r="E42">
        <v>1.47</v>
      </c>
      <c r="F42">
        <v>183750</v>
      </c>
      <c r="G42">
        <v>0.75900000000000001</v>
      </c>
      <c r="H42">
        <v>9</v>
      </c>
      <c r="I42">
        <v>242176.44453701263</v>
      </c>
      <c r="J42">
        <v>14</v>
      </c>
      <c r="K42">
        <v>5.8000000000000003E-2</v>
      </c>
      <c r="L42">
        <v>4.9000000000000004</v>
      </c>
      <c r="M42">
        <v>9.1999999999999993</v>
      </c>
      <c r="N42">
        <v>3.7999999999999999E-2</v>
      </c>
      <c r="O42">
        <v>17</v>
      </c>
      <c r="P42">
        <v>5.2999999999999999E-2</v>
      </c>
      <c r="Q42">
        <v>4.8000000000000001E-2</v>
      </c>
      <c r="R42">
        <v>-8</v>
      </c>
      <c r="T42" t="s">
        <v>606</v>
      </c>
      <c r="U42">
        <v>1.19</v>
      </c>
      <c r="V42">
        <v>3</v>
      </c>
    </row>
    <row r="43" spans="1:22" x14ac:dyDescent="0.25">
      <c r="A43" t="s">
        <v>401</v>
      </c>
      <c r="B43">
        <v>838</v>
      </c>
      <c r="C43" t="s">
        <v>605</v>
      </c>
      <c r="D43">
        <v>70.099999999999994</v>
      </c>
      <c r="E43">
        <v>2.16</v>
      </c>
      <c r="F43">
        <v>1514160</v>
      </c>
      <c r="G43">
        <v>0.79200000000000004</v>
      </c>
      <c r="H43">
        <v>9</v>
      </c>
      <c r="I43">
        <v>1911415.9840918051</v>
      </c>
      <c r="J43">
        <v>57</v>
      </c>
      <c r="K43">
        <v>0.03</v>
      </c>
      <c r="L43">
        <v>8.6999999999999993</v>
      </c>
      <c r="M43">
        <v>48</v>
      </c>
      <c r="N43">
        <v>2.5000000000000001E-2</v>
      </c>
      <c r="O43">
        <v>139</v>
      </c>
      <c r="P43">
        <v>5.2999999999999999E-2</v>
      </c>
      <c r="Q43">
        <v>4.8000000000000001E-2</v>
      </c>
      <c r="R43">
        <v>-90</v>
      </c>
      <c r="T43" t="s">
        <v>606</v>
      </c>
      <c r="U43">
        <v>9.39</v>
      </c>
      <c r="V43" t="s">
        <v>1306</v>
      </c>
    </row>
    <row r="44" spans="1:22" x14ac:dyDescent="0.25">
      <c r="A44" t="s">
        <v>638</v>
      </c>
      <c r="B44">
        <v>1502</v>
      </c>
      <c r="C44" t="s">
        <v>605</v>
      </c>
      <c r="D44">
        <v>2.7</v>
      </c>
      <c r="E44">
        <v>1.1499999999999999</v>
      </c>
      <c r="F44">
        <v>31049.999999999996</v>
      </c>
      <c r="G44">
        <v>0.13600000000000001</v>
      </c>
      <c r="H44">
        <v>9</v>
      </c>
      <c r="I44">
        <v>227614.44416278793</v>
      </c>
      <c r="J44">
        <v>26</v>
      </c>
      <c r="K44">
        <v>0.113</v>
      </c>
      <c r="L44">
        <v>0.1</v>
      </c>
      <c r="M44">
        <v>26</v>
      </c>
      <c r="N44">
        <v>0.114</v>
      </c>
      <c r="O44">
        <v>15</v>
      </c>
      <c r="P44">
        <v>5.2999999999999999E-2</v>
      </c>
      <c r="Q44">
        <v>4.8000000000000001E-2</v>
      </c>
      <c r="R44">
        <v>0</v>
      </c>
      <c r="T44" t="s">
        <v>606</v>
      </c>
      <c r="U44">
        <v>0.61</v>
      </c>
    </row>
    <row r="45" spans="1:22" x14ac:dyDescent="0.25">
      <c r="A45" t="s">
        <v>188</v>
      </c>
      <c r="B45">
        <v>458</v>
      </c>
      <c r="C45" t="s">
        <v>605</v>
      </c>
      <c r="D45">
        <v>36.299999999999997</v>
      </c>
      <c r="E45">
        <v>4.6100000000000003</v>
      </c>
      <c r="F45">
        <v>1673430</v>
      </c>
      <c r="G45">
        <v>0.21299999999999999</v>
      </c>
      <c r="H45">
        <v>10</v>
      </c>
      <c r="I45">
        <v>7852217.1995720686</v>
      </c>
      <c r="J45">
        <v>721</v>
      </c>
      <c r="K45">
        <v>9.1999999999999998E-2</v>
      </c>
      <c r="L45">
        <v>31.4</v>
      </c>
      <c r="M45">
        <v>689</v>
      </c>
      <c r="N45">
        <v>8.7999999999999995E-2</v>
      </c>
      <c r="O45">
        <v>494</v>
      </c>
      <c r="P45">
        <v>3.1E-2</v>
      </c>
      <c r="Q45">
        <v>4.4999999999999998E-2</v>
      </c>
      <c r="R45">
        <v>195</v>
      </c>
      <c r="S45">
        <v>154</v>
      </c>
      <c r="T45" t="s">
        <v>606</v>
      </c>
      <c r="U45">
        <v>49.94</v>
      </c>
    </row>
    <row r="46" spans="1:22" x14ac:dyDescent="0.25">
      <c r="A46" t="s">
        <v>69</v>
      </c>
      <c r="B46">
        <v>189</v>
      </c>
      <c r="C46" t="s">
        <v>605</v>
      </c>
      <c r="D46">
        <v>105.1</v>
      </c>
      <c r="E46">
        <v>0.89</v>
      </c>
      <c r="F46">
        <v>935390</v>
      </c>
      <c r="G46">
        <v>0.184</v>
      </c>
      <c r="H46">
        <v>13</v>
      </c>
      <c r="I46">
        <v>5090736.1802448332</v>
      </c>
      <c r="J46">
        <v>242</v>
      </c>
      <c r="K46">
        <v>4.7E-2</v>
      </c>
      <c r="L46">
        <v>1.9</v>
      </c>
      <c r="M46">
        <v>240</v>
      </c>
      <c r="N46">
        <v>4.7E-2</v>
      </c>
      <c r="O46">
        <v>358</v>
      </c>
      <c r="P46">
        <v>6.0999999999999999E-2</v>
      </c>
      <c r="Q46">
        <v>5.3999999999999999E-2</v>
      </c>
      <c r="R46">
        <v>-118</v>
      </c>
      <c r="T46" t="s">
        <v>606</v>
      </c>
      <c r="U46">
        <v>12.76</v>
      </c>
    </row>
    <row r="47" spans="1:22" x14ac:dyDescent="0.25">
      <c r="A47" t="s">
        <v>302</v>
      </c>
      <c r="B47">
        <v>660</v>
      </c>
      <c r="C47" t="s">
        <v>605</v>
      </c>
      <c r="D47">
        <v>5.8</v>
      </c>
      <c r="E47">
        <v>0.71</v>
      </c>
      <c r="F47">
        <v>41180</v>
      </c>
      <c r="G47">
        <v>0.44500000000000001</v>
      </c>
      <c r="H47">
        <v>9</v>
      </c>
      <c r="I47">
        <v>92599.925883640884</v>
      </c>
      <c r="J47">
        <v>5</v>
      </c>
      <c r="K47">
        <v>5.5E-2</v>
      </c>
      <c r="L47">
        <v>2.8</v>
      </c>
      <c r="M47">
        <v>2.2999999999999998</v>
      </c>
      <c r="N47">
        <v>2.5000000000000001E-2</v>
      </c>
      <c r="O47">
        <v>6.4</v>
      </c>
      <c r="P47">
        <v>5.2999999999999999E-2</v>
      </c>
      <c r="Q47">
        <v>4.8000000000000001E-2</v>
      </c>
      <c r="R47">
        <v>-4</v>
      </c>
      <c r="S47">
        <v>0.3</v>
      </c>
      <c r="T47" t="s">
        <v>606</v>
      </c>
      <c r="U47">
        <v>0.42</v>
      </c>
    </row>
    <row r="48" spans="1:22" x14ac:dyDescent="0.25">
      <c r="A48" t="s">
        <v>321</v>
      </c>
      <c r="B48">
        <v>687</v>
      </c>
      <c r="C48" t="s">
        <v>605</v>
      </c>
      <c r="D48">
        <v>5.6</v>
      </c>
      <c r="E48">
        <v>3.98</v>
      </c>
      <c r="F48">
        <v>222880</v>
      </c>
      <c r="G48">
        <v>7.0000000000000001E-3</v>
      </c>
      <c r="H48">
        <v>10</v>
      </c>
      <c r="I48">
        <v>29731756.738966879</v>
      </c>
      <c r="J48">
        <v>3086</v>
      </c>
      <c r="K48">
        <v>0.104</v>
      </c>
      <c r="L48">
        <v>331.1</v>
      </c>
      <c r="M48">
        <v>2755</v>
      </c>
      <c r="N48">
        <v>9.2999999999999999E-2</v>
      </c>
      <c r="O48">
        <v>1662</v>
      </c>
      <c r="P48">
        <v>3.1E-2</v>
      </c>
      <c r="Q48">
        <v>4.4999999999999998E-2</v>
      </c>
      <c r="R48">
        <v>1093</v>
      </c>
      <c r="S48">
        <v>217</v>
      </c>
      <c r="T48" t="s">
        <v>606</v>
      </c>
      <c r="U48">
        <v>176.39</v>
      </c>
    </row>
    <row r="49" spans="1:22" x14ac:dyDescent="0.25">
      <c r="A49" t="s">
        <v>655</v>
      </c>
      <c r="B49">
        <v>11104</v>
      </c>
      <c r="C49" t="s">
        <v>605</v>
      </c>
      <c r="D49">
        <v>141.19999999999999</v>
      </c>
      <c r="E49">
        <v>2.5</v>
      </c>
      <c r="F49">
        <v>3530000</v>
      </c>
      <c r="G49">
        <v>1.4650000000000001</v>
      </c>
      <c r="H49">
        <v>17</v>
      </c>
      <c r="I49">
        <v>2410117.5056707105</v>
      </c>
      <c r="J49">
        <v>234</v>
      </c>
      <c r="K49">
        <v>9.7000000000000003E-2</v>
      </c>
      <c r="L49">
        <v>6.7</v>
      </c>
      <c r="M49">
        <v>228</v>
      </c>
      <c r="N49">
        <v>9.5000000000000001E-2</v>
      </c>
      <c r="O49" t="s">
        <v>1303</v>
      </c>
      <c r="R49" t="s">
        <v>1303</v>
      </c>
      <c r="T49" t="s">
        <v>606</v>
      </c>
      <c r="U49">
        <v>11.94</v>
      </c>
    </row>
    <row r="50" spans="1:22" x14ac:dyDescent="0.25">
      <c r="A50" t="s">
        <v>322</v>
      </c>
      <c r="B50">
        <v>688</v>
      </c>
      <c r="C50" t="s">
        <v>605</v>
      </c>
      <c r="D50">
        <v>75.400000000000006</v>
      </c>
      <c r="E50">
        <v>6.73</v>
      </c>
      <c r="F50">
        <v>5074420</v>
      </c>
      <c r="G50">
        <v>8.2349999999999994</v>
      </c>
      <c r="H50">
        <v>10</v>
      </c>
      <c r="I50">
        <v>616186.64395444572</v>
      </c>
      <c r="J50">
        <v>29</v>
      </c>
      <c r="K50">
        <v>4.8000000000000001E-2</v>
      </c>
      <c r="L50">
        <v>0.1</v>
      </c>
      <c r="M50">
        <v>29</v>
      </c>
      <c r="N50">
        <v>4.7E-2</v>
      </c>
      <c r="O50">
        <v>57</v>
      </c>
      <c r="P50">
        <v>3.1E-2</v>
      </c>
      <c r="Q50">
        <v>4.4999999999999998E-2</v>
      </c>
      <c r="R50">
        <v>0</v>
      </c>
      <c r="T50" t="s">
        <v>606</v>
      </c>
      <c r="U50">
        <v>3.31</v>
      </c>
    </row>
    <row r="51" spans="1:22" x14ac:dyDescent="0.25">
      <c r="A51" t="s">
        <v>295</v>
      </c>
      <c r="B51">
        <v>650</v>
      </c>
      <c r="C51" t="s">
        <v>605</v>
      </c>
      <c r="D51">
        <v>49</v>
      </c>
      <c r="E51">
        <v>1.5</v>
      </c>
      <c r="F51">
        <v>735000</v>
      </c>
      <c r="G51">
        <v>1.0999999999999999E-2</v>
      </c>
      <c r="H51">
        <v>9</v>
      </c>
      <c r="I51">
        <v>64446866.916022882</v>
      </c>
      <c r="J51">
        <v>7696</v>
      </c>
      <c r="K51">
        <v>0.11899999999999999</v>
      </c>
      <c r="L51">
        <v>199.2</v>
      </c>
      <c r="M51">
        <v>7496</v>
      </c>
      <c r="N51">
        <v>0.11600000000000001</v>
      </c>
      <c r="O51">
        <v>3776</v>
      </c>
      <c r="P51">
        <v>5.2999999999999999E-2</v>
      </c>
      <c r="Q51">
        <v>4.8000000000000001E-2</v>
      </c>
      <c r="R51">
        <v>3720</v>
      </c>
      <c r="S51">
        <v>3720</v>
      </c>
      <c r="T51" t="s">
        <v>606</v>
      </c>
      <c r="U51">
        <v>180.32</v>
      </c>
    </row>
    <row r="52" spans="1:22" x14ac:dyDescent="0.25">
      <c r="A52" t="s">
        <v>171</v>
      </c>
      <c r="B52">
        <v>424</v>
      </c>
      <c r="C52" t="s">
        <v>605</v>
      </c>
      <c r="D52">
        <v>7</v>
      </c>
      <c r="E52">
        <v>0.55000000000000004</v>
      </c>
      <c r="F52">
        <v>38500</v>
      </c>
      <c r="G52">
        <v>4.0000000000000001E-3</v>
      </c>
      <c r="H52">
        <v>13</v>
      </c>
      <c r="I52">
        <v>9347518.4491360728</v>
      </c>
      <c r="J52">
        <v>543</v>
      </c>
      <c r="K52">
        <v>5.8000000000000003E-2</v>
      </c>
      <c r="L52">
        <v>1.2</v>
      </c>
      <c r="M52">
        <v>542</v>
      </c>
      <c r="N52">
        <v>5.8000000000000003E-2</v>
      </c>
      <c r="O52">
        <v>584</v>
      </c>
      <c r="P52">
        <v>6.0999999999999999E-2</v>
      </c>
      <c r="Q52">
        <v>5.3999999999999999E-2</v>
      </c>
      <c r="R52">
        <v>0</v>
      </c>
      <c r="T52" t="s">
        <v>606</v>
      </c>
      <c r="U52">
        <v>15.75</v>
      </c>
    </row>
    <row r="53" spans="1:22" x14ac:dyDescent="0.25">
      <c r="A53" t="s">
        <v>353</v>
      </c>
      <c r="B53">
        <v>744</v>
      </c>
      <c r="C53" t="s">
        <v>605</v>
      </c>
      <c r="D53">
        <v>26.5</v>
      </c>
      <c r="E53">
        <v>1.0900000000000001</v>
      </c>
      <c r="F53">
        <v>288850</v>
      </c>
      <c r="G53">
        <v>0.14799999999999999</v>
      </c>
      <c r="H53">
        <v>13</v>
      </c>
      <c r="I53">
        <v>1948842.7054856366</v>
      </c>
      <c r="J53">
        <v>126</v>
      </c>
      <c r="K53">
        <v>6.5000000000000002E-2</v>
      </c>
      <c r="L53">
        <v>3.9</v>
      </c>
      <c r="M53">
        <v>122</v>
      </c>
      <c r="N53">
        <v>6.3E-2</v>
      </c>
      <c r="O53">
        <v>135</v>
      </c>
      <c r="P53">
        <v>6.0999999999999999E-2</v>
      </c>
      <c r="Q53">
        <v>5.3999999999999999E-2</v>
      </c>
      <c r="R53">
        <v>-13</v>
      </c>
      <c r="T53" t="s">
        <v>606</v>
      </c>
      <c r="U53">
        <v>8.44</v>
      </c>
      <c r="V53" t="s">
        <v>1306</v>
      </c>
    </row>
    <row r="54" spans="1:22" x14ac:dyDescent="0.25">
      <c r="A54" t="s">
        <v>354</v>
      </c>
      <c r="B54">
        <v>745</v>
      </c>
      <c r="C54" t="s">
        <v>605</v>
      </c>
      <c r="D54">
        <v>1.9</v>
      </c>
      <c r="E54">
        <v>1.59</v>
      </c>
      <c r="F54">
        <v>30210</v>
      </c>
      <c r="G54">
        <v>0.24099999999999999</v>
      </c>
      <c r="H54">
        <v>5</v>
      </c>
      <c r="I54">
        <v>125123.31912416978</v>
      </c>
      <c r="J54">
        <v>6.3</v>
      </c>
      <c r="K54">
        <v>0.05</v>
      </c>
      <c r="L54">
        <v>0</v>
      </c>
      <c r="M54">
        <v>6.3</v>
      </c>
      <c r="N54">
        <v>0.05</v>
      </c>
      <c r="O54">
        <v>5.8</v>
      </c>
      <c r="P54">
        <v>2.9000000000000001E-2</v>
      </c>
      <c r="Q54">
        <v>2.9000000000000001E-2</v>
      </c>
      <c r="R54">
        <v>0.4</v>
      </c>
      <c r="S54">
        <v>0.4</v>
      </c>
      <c r="T54" t="s">
        <v>606</v>
      </c>
      <c r="U54">
        <v>0.73</v>
      </c>
    </row>
    <row r="55" spans="1:22" x14ac:dyDescent="0.25">
      <c r="A55" t="s">
        <v>102</v>
      </c>
      <c r="B55">
        <v>260</v>
      </c>
      <c r="C55" t="s">
        <v>605</v>
      </c>
      <c r="D55">
        <v>310.8</v>
      </c>
      <c r="E55">
        <v>1.1599999999999999</v>
      </c>
      <c r="F55">
        <v>3605279.9999999995</v>
      </c>
      <c r="G55">
        <v>0.317</v>
      </c>
      <c r="H55">
        <v>13</v>
      </c>
      <c r="I55">
        <v>11369754.56497746</v>
      </c>
      <c r="J55">
        <v>618</v>
      </c>
      <c r="K55">
        <v>5.3999999999999999E-2</v>
      </c>
      <c r="L55">
        <v>4.3</v>
      </c>
      <c r="M55">
        <v>613</v>
      </c>
      <c r="N55">
        <v>5.3999999999999999E-2</v>
      </c>
      <c r="O55">
        <v>830</v>
      </c>
      <c r="P55">
        <v>6.0999999999999999E-2</v>
      </c>
      <c r="Q55">
        <v>5.3999999999999999E-2</v>
      </c>
      <c r="R55">
        <v>-217</v>
      </c>
      <c r="T55" t="s">
        <v>606</v>
      </c>
      <c r="U55">
        <v>29.58</v>
      </c>
      <c r="V55">
        <v>4</v>
      </c>
    </row>
    <row r="56" spans="1:22" x14ac:dyDescent="0.25">
      <c r="A56" t="s">
        <v>7</v>
      </c>
      <c r="B56">
        <v>34</v>
      </c>
      <c r="C56" t="s">
        <v>605</v>
      </c>
      <c r="D56">
        <v>11.4</v>
      </c>
      <c r="E56">
        <v>1.01</v>
      </c>
      <c r="F56">
        <v>115140</v>
      </c>
      <c r="G56">
        <v>0.22900000000000001</v>
      </c>
      <c r="H56">
        <v>9</v>
      </c>
      <c r="I56">
        <v>503262.67041286163</v>
      </c>
      <c r="J56">
        <v>57</v>
      </c>
      <c r="K56">
        <v>0.113</v>
      </c>
      <c r="L56">
        <v>1.7</v>
      </c>
      <c r="M56">
        <v>55</v>
      </c>
      <c r="N56">
        <v>0.109</v>
      </c>
      <c r="O56">
        <v>33</v>
      </c>
      <c r="P56">
        <v>5.2999999999999999E-2</v>
      </c>
      <c r="Q56">
        <v>4.8000000000000001E-2</v>
      </c>
      <c r="R56">
        <v>22</v>
      </c>
      <c r="S56">
        <v>22</v>
      </c>
      <c r="T56" t="s">
        <v>606</v>
      </c>
      <c r="U56">
        <v>1.2</v>
      </c>
    </row>
    <row r="57" spans="1:22" x14ac:dyDescent="0.25">
      <c r="A57" t="s">
        <v>381</v>
      </c>
      <c r="B57">
        <v>794</v>
      </c>
      <c r="C57" t="s">
        <v>605</v>
      </c>
      <c r="D57">
        <v>15.3</v>
      </c>
      <c r="E57">
        <v>1.3</v>
      </c>
      <c r="F57">
        <v>198900</v>
      </c>
      <c r="G57">
        <v>0.45400000000000001</v>
      </c>
      <c r="H57">
        <v>9</v>
      </c>
      <c r="I57">
        <v>438357.37778293772</v>
      </c>
      <c r="J57">
        <v>28</v>
      </c>
      <c r="K57">
        <v>6.4000000000000001E-2</v>
      </c>
      <c r="L57">
        <v>0.3</v>
      </c>
      <c r="M57">
        <v>28</v>
      </c>
      <c r="N57">
        <v>6.4000000000000001E-2</v>
      </c>
      <c r="O57">
        <v>30</v>
      </c>
      <c r="P57">
        <v>5.2999999999999999E-2</v>
      </c>
      <c r="Q57">
        <v>4.8000000000000001E-2</v>
      </c>
      <c r="R57">
        <v>-3</v>
      </c>
      <c r="S57">
        <v>3</v>
      </c>
      <c r="T57" t="s">
        <v>606</v>
      </c>
      <c r="U57">
        <v>2.5299999999999998</v>
      </c>
      <c r="V57">
        <v>4</v>
      </c>
    </row>
    <row r="58" spans="1:22" x14ac:dyDescent="0.25">
      <c r="A58" t="s">
        <v>296</v>
      </c>
      <c r="B58">
        <v>651</v>
      </c>
      <c r="C58" t="s">
        <v>605</v>
      </c>
      <c r="D58">
        <v>8.5</v>
      </c>
      <c r="E58">
        <v>4.16</v>
      </c>
      <c r="F58">
        <v>353600</v>
      </c>
      <c r="G58">
        <v>0.35799999999999998</v>
      </c>
      <c r="H58">
        <v>10</v>
      </c>
      <c r="I58">
        <v>987505.68194707134</v>
      </c>
      <c r="J58">
        <v>114</v>
      </c>
      <c r="K58">
        <v>0.115</v>
      </c>
      <c r="L58">
        <v>1.4</v>
      </c>
      <c r="M58">
        <v>112</v>
      </c>
      <c r="N58">
        <v>0.113</v>
      </c>
      <c r="O58">
        <v>70</v>
      </c>
      <c r="P58">
        <v>3.1E-2</v>
      </c>
      <c r="Q58">
        <v>4.4999999999999998E-2</v>
      </c>
      <c r="R58">
        <v>42</v>
      </c>
      <c r="S58">
        <v>42</v>
      </c>
      <c r="T58" t="s">
        <v>610</v>
      </c>
      <c r="U58">
        <v>4.25</v>
      </c>
      <c r="V58">
        <v>2</v>
      </c>
    </row>
    <row r="59" spans="1:22" x14ac:dyDescent="0.25">
      <c r="A59" t="s">
        <v>70</v>
      </c>
      <c r="B59">
        <v>190</v>
      </c>
      <c r="C59" t="s">
        <v>605</v>
      </c>
      <c r="D59">
        <v>14.6</v>
      </c>
      <c r="E59">
        <v>1.87</v>
      </c>
      <c r="F59">
        <v>273020</v>
      </c>
      <c r="G59">
        <v>0.79700000000000004</v>
      </c>
      <c r="H59">
        <v>9</v>
      </c>
      <c r="I59">
        <v>342499.69548185082</v>
      </c>
      <c r="J59">
        <v>29</v>
      </c>
      <c r="K59">
        <v>8.5999999999999993E-2</v>
      </c>
      <c r="L59">
        <v>0.1</v>
      </c>
      <c r="M59">
        <v>29</v>
      </c>
      <c r="N59">
        <v>8.5000000000000006E-2</v>
      </c>
      <c r="O59">
        <v>25</v>
      </c>
      <c r="P59">
        <v>5.2999999999999999E-2</v>
      </c>
      <c r="Q59">
        <v>4.8000000000000001E-2</v>
      </c>
      <c r="R59">
        <v>4</v>
      </c>
      <c r="S59">
        <v>4</v>
      </c>
      <c r="T59" t="s">
        <v>606</v>
      </c>
      <c r="U59">
        <v>1.61</v>
      </c>
    </row>
    <row r="60" spans="1:22" x14ac:dyDescent="0.25">
      <c r="A60" t="s">
        <v>355</v>
      </c>
      <c r="B60">
        <v>746</v>
      </c>
      <c r="C60" t="s">
        <v>605</v>
      </c>
      <c r="D60">
        <v>46.5</v>
      </c>
      <c r="E60">
        <v>2.02</v>
      </c>
      <c r="F60">
        <v>939300</v>
      </c>
      <c r="G60">
        <v>3.823</v>
      </c>
      <c r="H60">
        <v>9</v>
      </c>
      <c r="I60">
        <v>245727.31989646686</v>
      </c>
      <c r="J60">
        <v>2.5</v>
      </c>
      <c r="K60">
        <v>0.01</v>
      </c>
      <c r="L60">
        <v>0</v>
      </c>
      <c r="M60">
        <v>2.5</v>
      </c>
      <c r="N60">
        <v>0.01</v>
      </c>
      <c r="O60">
        <v>21</v>
      </c>
      <c r="P60">
        <v>5.2999999999999999E-2</v>
      </c>
      <c r="Q60">
        <v>4.8000000000000001E-2</v>
      </c>
      <c r="R60">
        <v>-19</v>
      </c>
      <c r="T60" t="s">
        <v>606</v>
      </c>
      <c r="U60">
        <v>0.65</v>
      </c>
      <c r="V60">
        <v>4</v>
      </c>
    </row>
    <row r="61" spans="1:22" x14ac:dyDescent="0.25">
      <c r="A61" t="s">
        <v>456</v>
      </c>
      <c r="B61">
        <v>938</v>
      </c>
      <c r="C61" t="s">
        <v>605</v>
      </c>
      <c r="D61">
        <v>5.8</v>
      </c>
      <c r="E61">
        <v>1.7</v>
      </c>
      <c r="F61">
        <v>98600</v>
      </c>
      <c r="G61">
        <v>0.28599999999999998</v>
      </c>
      <c r="H61">
        <v>9</v>
      </c>
      <c r="I61">
        <v>345072.97654133575</v>
      </c>
      <c r="J61">
        <v>35</v>
      </c>
      <c r="K61">
        <v>0.1</v>
      </c>
      <c r="L61">
        <v>5.9</v>
      </c>
      <c r="M61">
        <v>29</v>
      </c>
      <c r="N61">
        <v>8.4000000000000005E-2</v>
      </c>
      <c r="O61">
        <v>23</v>
      </c>
      <c r="P61">
        <v>5.2999999999999999E-2</v>
      </c>
      <c r="Q61">
        <v>4.8000000000000001E-2</v>
      </c>
      <c r="R61">
        <v>6</v>
      </c>
      <c r="S61">
        <v>6</v>
      </c>
      <c r="T61" t="s">
        <v>606</v>
      </c>
      <c r="U61">
        <v>1.2</v>
      </c>
    </row>
    <row r="62" spans="1:22" x14ac:dyDescent="0.25">
      <c r="A62" t="s">
        <v>27</v>
      </c>
      <c r="B62">
        <v>101</v>
      </c>
      <c r="C62" t="s">
        <v>605</v>
      </c>
      <c r="D62">
        <v>32.9</v>
      </c>
      <c r="E62">
        <v>0.94</v>
      </c>
      <c r="F62">
        <v>309260</v>
      </c>
      <c r="G62">
        <v>3.4000000000000002E-2</v>
      </c>
      <c r="H62">
        <v>9</v>
      </c>
      <c r="I62">
        <v>9055922.0534749907</v>
      </c>
      <c r="J62">
        <v>858</v>
      </c>
      <c r="K62">
        <v>9.5000000000000001E-2</v>
      </c>
      <c r="L62">
        <v>7.5</v>
      </c>
      <c r="M62">
        <v>851</v>
      </c>
      <c r="N62">
        <v>9.4E-2</v>
      </c>
      <c r="O62">
        <v>545</v>
      </c>
      <c r="P62">
        <v>5.2999999999999999E-2</v>
      </c>
      <c r="Q62">
        <v>4.8000000000000001E-2</v>
      </c>
      <c r="R62">
        <v>305</v>
      </c>
      <c r="S62">
        <v>305</v>
      </c>
      <c r="T62" t="s">
        <v>606</v>
      </c>
      <c r="U62">
        <v>23.38</v>
      </c>
    </row>
    <row r="63" spans="1:22" x14ac:dyDescent="0.25">
      <c r="A63" t="s">
        <v>28</v>
      </c>
      <c r="B63">
        <v>102</v>
      </c>
      <c r="C63" t="s">
        <v>605</v>
      </c>
      <c r="D63">
        <v>26.7</v>
      </c>
      <c r="E63">
        <v>0.96</v>
      </c>
      <c r="F63">
        <v>256320</v>
      </c>
      <c r="G63">
        <v>1.4E-2</v>
      </c>
      <c r="H63">
        <v>9</v>
      </c>
      <c r="I63">
        <v>17697983.913466882</v>
      </c>
      <c r="J63">
        <v>1830</v>
      </c>
      <c r="K63">
        <v>0.10299999999999999</v>
      </c>
      <c r="L63">
        <v>14.3</v>
      </c>
      <c r="M63">
        <v>1815</v>
      </c>
      <c r="N63">
        <v>0.10299999999999999</v>
      </c>
      <c r="O63">
        <v>1042</v>
      </c>
      <c r="P63">
        <v>5.2999999999999999E-2</v>
      </c>
      <c r="Q63">
        <v>4.8000000000000001E-2</v>
      </c>
      <c r="R63">
        <v>773</v>
      </c>
      <c r="S63">
        <v>539</v>
      </c>
      <c r="T63" t="s">
        <v>606</v>
      </c>
      <c r="U63">
        <v>41.25</v>
      </c>
    </row>
    <row r="64" spans="1:22" x14ac:dyDescent="0.25">
      <c r="A64" t="s">
        <v>356</v>
      </c>
      <c r="B64">
        <v>748</v>
      </c>
      <c r="C64" t="s">
        <v>605</v>
      </c>
      <c r="D64">
        <v>15.9</v>
      </c>
      <c r="E64">
        <v>1.58</v>
      </c>
      <c r="F64">
        <v>251220</v>
      </c>
      <c r="G64">
        <v>0.14099999999999999</v>
      </c>
      <c r="H64">
        <v>9</v>
      </c>
      <c r="I64">
        <v>1779703.8181929442</v>
      </c>
      <c r="J64">
        <v>104</v>
      </c>
      <c r="K64">
        <v>5.8999999999999997E-2</v>
      </c>
      <c r="L64">
        <v>0.3</v>
      </c>
      <c r="M64">
        <v>104</v>
      </c>
      <c r="N64">
        <v>5.8000000000000003E-2</v>
      </c>
      <c r="O64">
        <v>114</v>
      </c>
      <c r="P64">
        <v>5.2999999999999999E-2</v>
      </c>
      <c r="Q64">
        <v>4.8000000000000001E-2</v>
      </c>
      <c r="R64">
        <v>-10</v>
      </c>
      <c r="T64" t="s">
        <v>606</v>
      </c>
      <c r="U64">
        <v>7.15</v>
      </c>
      <c r="V64" t="s">
        <v>1306</v>
      </c>
    </row>
    <row r="65" spans="1:22" x14ac:dyDescent="0.25">
      <c r="A65" t="s">
        <v>253</v>
      </c>
      <c r="B65">
        <v>556</v>
      </c>
      <c r="C65" t="s">
        <v>605</v>
      </c>
      <c r="D65">
        <v>35.1</v>
      </c>
      <c r="E65">
        <v>1.63</v>
      </c>
      <c r="F65">
        <v>572130</v>
      </c>
      <c r="G65">
        <v>0.97499999999999998</v>
      </c>
      <c r="H65">
        <v>9</v>
      </c>
      <c r="I65">
        <v>586995.26387114741</v>
      </c>
      <c r="J65">
        <v>41</v>
      </c>
      <c r="K65">
        <v>7.0000000000000007E-2</v>
      </c>
      <c r="L65">
        <v>0.2</v>
      </c>
      <c r="M65">
        <v>41</v>
      </c>
      <c r="N65">
        <v>7.0000000000000007E-2</v>
      </c>
      <c r="O65">
        <v>43</v>
      </c>
      <c r="P65">
        <v>5.2999999999999999E-2</v>
      </c>
      <c r="Q65">
        <v>4.8000000000000001E-2</v>
      </c>
      <c r="R65">
        <v>0</v>
      </c>
      <c r="T65" t="s">
        <v>606</v>
      </c>
      <c r="U65">
        <v>2.87</v>
      </c>
    </row>
    <row r="66" spans="1:22" x14ac:dyDescent="0.25">
      <c r="A66" t="s">
        <v>304</v>
      </c>
      <c r="B66">
        <v>662</v>
      </c>
      <c r="C66" t="s">
        <v>605</v>
      </c>
      <c r="D66">
        <v>6.1</v>
      </c>
      <c r="E66">
        <v>1.41</v>
      </c>
      <c r="F66">
        <v>86010</v>
      </c>
      <c r="G66">
        <v>0.20899999999999999</v>
      </c>
      <c r="H66">
        <v>9</v>
      </c>
      <c r="I66">
        <v>410748.31593674171</v>
      </c>
      <c r="J66">
        <v>29</v>
      </c>
      <c r="K66">
        <v>7.0999999999999994E-2</v>
      </c>
      <c r="L66">
        <v>3.9</v>
      </c>
      <c r="M66">
        <v>25</v>
      </c>
      <c r="N66">
        <v>6.0999999999999999E-2</v>
      </c>
      <c r="O66">
        <v>27</v>
      </c>
      <c r="P66">
        <v>5.2999999999999999E-2</v>
      </c>
      <c r="Q66">
        <v>4.8000000000000001E-2</v>
      </c>
      <c r="R66">
        <v>-1</v>
      </c>
      <c r="S66">
        <v>1</v>
      </c>
      <c r="T66" t="s">
        <v>606</v>
      </c>
      <c r="U66">
        <v>1.94</v>
      </c>
      <c r="V66" t="s">
        <v>1306</v>
      </c>
    </row>
    <row r="67" spans="1:22" x14ac:dyDescent="0.25">
      <c r="A67" t="s">
        <v>254</v>
      </c>
      <c r="B67">
        <v>558</v>
      </c>
      <c r="C67" t="s">
        <v>605</v>
      </c>
      <c r="D67">
        <v>21.8</v>
      </c>
      <c r="E67">
        <v>0.7</v>
      </c>
      <c r="F67">
        <v>152600</v>
      </c>
      <c r="G67">
        <v>0.27900000000000003</v>
      </c>
      <c r="H67">
        <v>9</v>
      </c>
      <c r="I67">
        <v>547705.45586570445</v>
      </c>
      <c r="J67">
        <v>23</v>
      </c>
      <c r="K67">
        <v>4.2999999999999997E-2</v>
      </c>
      <c r="L67">
        <v>1.8</v>
      </c>
      <c r="M67">
        <v>22</v>
      </c>
      <c r="N67">
        <v>0.04</v>
      </c>
      <c r="O67">
        <v>37</v>
      </c>
      <c r="P67">
        <v>5.2999999999999999E-2</v>
      </c>
      <c r="Q67">
        <v>4.8000000000000001E-2</v>
      </c>
      <c r="R67">
        <v>-15</v>
      </c>
      <c r="T67" t="s">
        <v>606</v>
      </c>
      <c r="U67">
        <v>1.68</v>
      </c>
      <c r="V67">
        <v>3</v>
      </c>
    </row>
    <row r="68" spans="1:22" x14ac:dyDescent="0.25">
      <c r="A68" t="s">
        <v>267</v>
      </c>
      <c r="B68">
        <v>583</v>
      </c>
      <c r="C68" t="s">
        <v>605</v>
      </c>
      <c r="D68">
        <v>109.5</v>
      </c>
      <c r="E68">
        <v>0.61</v>
      </c>
      <c r="F68">
        <v>667950</v>
      </c>
      <c r="G68">
        <v>4.1000000000000002E-2</v>
      </c>
      <c r="H68">
        <v>9</v>
      </c>
      <c r="I68">
        <v>16403192.466319645</v>
      </c>
      <c r="J68">
        <v>2065</v>
      </c>
      <c r="K68">
        <v>0.126</v>
      </c>
      <c r="L68">
        <v>62.9</v>
      </c>
      <c r="M68">
        <v>2002</v>
      </c>
      <c r="N68">
        <v>0.122</v>
      </c>
      <c r="O68">
        <v>993</v>
      </c>
      <c r="P68">
        <v>5.2999999999999999E-2</v>
      </c>
      <c r="Q68">
        <v>4.8000000000000001E-2</v>
      </c>
      <c r="R68">
        <v>0</v>
      </c>
      <c r="T68" t="s">
        <v>606</v>
      </c>
      <c r="U68">
        <v>55.68</v>
      </c>
    </row>
    <row r="69" spans="1:22" x14ac:dyDescent="0.25">
      <c r="A69" t="s">
        <v>382</v>
      </c>
      <c r="B69">
        <v>796</v>
      </c>
      <c r="C69" t="s">
        <v>605</v>
      </c>
      <c r="D69">
        <v>20.9</v>
      </c>
      <c r="E69">
        <v>1.28</v>
      </c>
      <c r="F69">
        <v>267520</v>
      </c>
      <c r="G69">
        <v>1.143</v>
      </c>
      <c r="H69">
        <v>9</v>
      </c>
      <c r="I69">
        <v>233977.46773016817</v>
      </c>
      <c r="J69">
        <v>13</v>
      </c>
      <c r="K69">
        <v>5.7000000000000002E-2</v>
      </c>
      <c r="L69">
        <v>0.1</v>
      </c>
      <c r="M69">
        <v>13</v>
      </c>
      <c r="N69">
        <v>5.6000000000000001E-2</v>
      </c>
      <c r="O69">
        <v>18</v>
      </c>
      <c r="P69">
        <v>5.2999999999999999E-2</v>
      </c>
      <c r="Q69">
        <v>4.8000000000000001E-2</v>
      </c>
      <c r="R69">
        <v>-4</v>
      </c>
      <c r="T69" t="s">
        <v>606</v>
      </c>
      <c r="U69">
        <v>1.04</v>
      </c>
      <c r="V69" t="s">
        <v>1306</v>
      </c>
    </row>
    <row r="70" spans="1:22" x14ac:dyDescent="0.25">
      <c r="A70" t="s">
        <v>29</v>
      </c>
      <c r="B70">
        <v>105</v>
      </c>
      <c r="C70" t="s">
        <v>605</v>
      </c>
      <c r="D70">
        <v>17.600000000000001</v>
      </c>
      <c r="E70">
        <v>1</v>
      </c>
      <c r="F70">
        <v>176000</v>
      </c>
      <c r="G70">
        <v>9.6000000000000002E-2</v>
      </c>
      <c r="H70">
        <v>13</v>
      </c>
      <c r="I70">
        <v>1840277.8213625785</v>
      </c>
      <c r="J70">
        <v>182</v>
      </c>
      <c r="K70">
        <v>9.9000000000000005E-2</v>
      </c>
      <c r="L70">
        <v>1.1000000000000001</v>
      </c>
      <c r="M70">
        <v>181</v>
      </c>
      <c r="N70">
        <v>9.8000000000000004E-2</v>
      </c>
      <c r="O70">
        <v>125</v>
      </c>
      <c r="P70">
        <v>6.0999999999999999E-2</v>
      </c>
      <c r="Q70">
        <v>5.3999999999999999E-2</v>
      </c>
      <c r="R70">
        <v>56</v>
      </c>
      <c r="S70">
        <v>56</v>
      </c>
      <c r="T70" t="s">
        <v>606</v>
      </c>
      <c r="U70">
        <v>4.8499999999999996</v>
      </c>
    </row>
    <row r="71" spans="1:22" x14ac:dyDescent="0.25">
      <c r="A71" t="s">
        <v>274</v>
      </c>
      <c r="B71">
        <v>593</v>
      </c>
      <c r="C71" t="s">
        <v>605</v>
      </c>
      <c r="D71">
        <v>39.299999999999997</v>
      </c>
      <c r="E71">
        <v>1.35</v>
      </c>
      <c r="F71">
        <v>530550</v>
      </c>
      <c r="G71">
        <v>2.0499999999999998</v>
      </c>
      <c r="H71">
        <v>9</v>
      </c>
      <c r="I71">
        <v>258801.0896564924</v>
      </c>
      <c r="J71">
        <v>5.4</v>
      </c>
      <c r="K71">
        <v>2.1000000000000001E-2</v>
      </c>
      <c r="L71">
        <v>0</v>
      </c>
      <c r="M71">
        <v>5.4</v>
      </c>
      <c r="N71">
        <v>2.1000000000000001E-2</v>
      </c>
      <c r="O71">
        <v>21</v>
      </c>
      <c r="P71">
        <v>5.2999999999999999E-2</v>
      </c>
      <c r="Q71">
        <v>4.8000000000000001E-2</v>
      </c>
      <c r="R71">
        <v>-15</v>
      </c>
      <c r="T71" t="s">
        <v>606</v>
      </c>
      <c r="U71">
        <v>0.75</v>
      </c>
      <c r="V71">
        <v>2</v>
      </c>
    </row>
    <row r="72" spans="1:22" x14ac:dyDescent="0.25">
      <c r="A72" t="s">
        <v>189</v>
      </c>
      <c r="B72">
        <v>461</v>
      </c>
      <c r="C72" t="s">
        <v>605</v>
      </c>
      <c r="D72">
        <v>7.3</v>
      </c>
      <c r="E72">
        <v>1.01</v>
      </c>
      <c r="F72">
        <v>73730</v>
      </c>
      <c r="G72">
        <v>0.217</v>
      </c>
      <c r="H72">
        <v>9</v>
      </c>
      <c r="I72">
        <v>339776.70496022527</v>
      </c>
      <c r="J72">
        <v>10</v>
      </c>
      <c r="K72">
        <v>0.03</v>
      </c>
      <c r="L72">
        <v>0</v>
      </c>
      <c r="M72">
        <v>10</v>
      </c>
      <c r="N72">
        <v>2.9000000000000001E-2</v>
      </c>
      <c r="O72">
        <v>22</v>
      </c>
      <c r="P72">
        <v>5.2999999999999999E-2</v>
      </c>
      <c r="Q72">
        <v>4.8000000000000001E-2</v>
      </c>
      <c r="R72">
        <v>-12</v>
      </c>
      <c r="T72" t="s">
        <v>606</v>
      </c>
      <c r="U72">
        <v>0.65</v>
      </c>
      <c r="V72">
        <v>1</v>
      </c>
    </row>
    <row r="73" spans="1:22" x14ac:dyDescent="0.25">
      <c r="A73" t="s">
        <v>357</v>
      </c>
      <c r="B73">
        <v>749</v>
      </c>
      <c r="C73" t="s">
        <v>605</v>
      </c>
      <c r="D73">
        <v>5.9</v>
      </c>
      <c r="E73">
        <v>1.44</v>
      </c>
      <c r="F73">
        <v>84960</v>
      </c>
      <c r="G73">
        <v>3.4000000000000002E-2</v>
      </c>
      <c r="H73">
        <v>9</v>
      </c>
      <c r="I73">
        <v>2497646.2075668131</v>
      </c>
      <c r="J73">
        <v>457</v>
      </c>
      <c r="K73">
        <v>0.183</v>
      </c>
      <c r="L73">
        <v>73.400000000000006</v>
      </c>
      <c r="M73">
        <v>384</v>
      </c>
      <c r="N73">
        <v>0.154</v>
      </c>
      <c r="O73">
        <v>150</v>
      </c>
      <c r="P73">
        <v>5.2999999999999999E-2</v>
      </c>
      <c r="Q73">
        <v>4.8000000000000001E-2</v>
      </c>
      <c r="R73">
        <v>0</v>
      </c>
      <c r="T73" t="s">
        <v>606</v>
      </c>
      <c r="U73">
        <v>23.79</v>
      </c>
    </row>
    <row r="74" spans="1:22" x14ac:dyDescent="0.25">
      <c r="A74" t="s">
        <v>30</v>
      </c>
      <c r="B74">
        <v>106</v>
      </c>
      <c r="C74" t="s">
        <v>605</v>
      </c>
      <c r="D74">
        <v>42.9</v>
      </c>
      <c r="E74">
        <v>2.66</v>
      </c>
      <c r="F74">
        <v>1141140</v>
      </c>
      <c r="G74">
        <v>0.20799999999999999</v>
      </c>
      <c r="H74">
        <v>9</v>
      </c>
      <c r="I74">
        <v>5473913.5032676775</v>
      </c>
      <c r="J74">
        <v>355</v>
      </c>
      <c r="K74">
        <v>6.5000000000000002E-2</v>
      </c>
      <c r="L74">
        <v>23.6</v>
      </c>
      <c r="M74">
        <v>332</v>
      </c>
      <c r="N74">
        <v>6.0999999999999999E-2</v>
      </c>
      <c r="O74">
        <v>358</v>
      </c>
      <c r="P74">
        <v>5.2999999999999999E-2</v>
      </c>
      <c r="Q74">
        <v>4.8000000000000001E-2</v>
      </c>
      <c r="R74">
        <v>-26</v>
      </c>
      <c r="T74" t="s">
        <v>606</v>
      </c>
      <c r="U74">
        <v>15.67</v>
      </c>
      <c r="V74" t="s">
        <v>1306</v>
      </c>
    </row>
    <row r="75" spans="1:22" x14ac:dyDescent="0.25">
      <c r="A75" t="s">
        <v>190</v>
      </c>
      <c r="B75">
        <v>462</v>
      </c>
      <c r="C75" t="s">
        <v>605</v>
      </c>
      <c r="D75">
        <v>5</v>
      </c>
      <c r="E75">
        <v>1.21</v>
      </c>
      <c r="F75">
        <v>60500</v>
      </c>
      <c r="G75">
        <v>1.7000000000000001E-2</v>
      </c>
      <c r="H75">
        <v>9</v>
      </c>
      <c r="I75">
        <v>3564379.7277145479</v>
      </c>
      <c r="J75">
        <v>117</v>
      </c>
      <c r="K75">
        <v>3.3000000000000002E-2</v>
      </c>
      <c r="L75">
        <v>4.3</v>
      </c>
      <c r="M75">
        <v>112</v>
      </c>
      <c r="N75">
        <v>3.1E-2</v>
      </c>
      <c r="O75">
        <v>211</v>
      </c>
      <c r="P75">
        <v>5.2999999999999999E-2</v>
      </c>
      <c r="Q75">
        <v>4.8000000000000001E-2</v>
      </c>
      <c r="R75">
        <v>-98</v>
      </c>
      <c r="S75">
        <v>22</v>
      </c>
      <c r="T75" t="s">
        <v>606</v>
      </c>
      <c r="U75">
        <v>5.1100000000000003</v>
      </c>
      <c r="V75">
        <v>3</v>
      </c>
    </row>
    <row r="76" spans="1:22" x14ac:dyDescent="0.25">
      <c r="A76" t="s">
        <v>402</v>
      </c>
      <c r="B76">
        <v>841</v>
      </c>
      <c r="C76" t="s">
        <v>605</v>
      </c>
      <c r="D76">
        <v>6.5</v>
      </c>
      <c r="E76">
        <v>0.84</v>
      </c>
      <c r="F76">
        <v>54600</v>
      </c>
      <c r="G76">
        <v>7.8E-2</v>
      </c>
      <c r="H76">
        <v>13</v>
      </c>
      <c r="I76">
        <v>703263.80898438825</v>
      </c>
      <c r="J76">
        <v>13</v>
      </c>
      <c r="K76">
        <v>1.7999999999999999E-2</v>
      </c>
      <c r="L76">
        <v>0.8</v>
      </c>
      <c r="M76">
        <v>12</v>
      </c>
      <c r="N76">
        <v>1.7000000000000001E-2</v>
      </c>
      <c r="O76">
        <v>47</v>
      </c>
      <c r="P76">
        <v>6.0999999999999999E-2</v>
      </c>
      <c r="Q76">
        <v>5.3999999999999999E-2</v>
      </c>
      <c r="R76">
        <v>-35</v>
      </c>
      <c r="S76">
        <v>3</v>
      </c>
      <c r="T76" t="s">
        <v>606</v>
      </c>
      <c r="U76">
        <v>4.74</v>
      </c>
      <c r="V76" t="s">
        <v>1306</v>
      </c>
    </row>
    <row r="77" spans="1:22" x14ac:dyDescent="0.25">
      <c r="A77" t="s">
        <v>275</v>
      </c>
      <c r="B77">
        <v>595</v>
      </c>
      <c r="C77" t="s">
        <v>605</v>
      </c>
      <c r="D77">
        <v>10.5</v>
      </c>
      <c r="E77">
        <v>2.0499999999999998</v>
      </c>
      <c r="F77">
        <v>215249.99999999997</v>
      </c>
      <c r="G77">
        <v>0.185</v>
      </c>
      <c r="H77">
        <v>9</v>
      </c>
      <c r="I77">
        <v>1165093.1312398298</v>
      </c>
      <c r="J77">
        <v>16</v>
      </c>
      <c r="K77">
        <v>1.2999999999999999E-2</v>
      </c>
      <c r="L77">
        <v>0.1</v>
      </c>
      <c r="M77">
        <v>16</v>
      </c>
      <c r="N77">
        <v>1.4E-2</v>
      </c>
      <c r="O77">
        <v>76</v>
      </c>
      <c r="P77">
        <v>5.2999999999999999E-2</v>
      </c>
      <c r="Q77">
        <v>4.8000000000000001E-2</v>
      </c>
      <c r="R77">
        <v>0</v>
      </c>
      <c r="T77" t="s">
        <v>606</v>
      </c>
      <c r="U77">
        <v>0.83</v>
      </c>
    </row>
    <row r="78" spans="1:22" x14ac:dyDescent="0.25">
      <c r="A78" t="s">
        <v>1166</v>
      </c>
      <c r="B78">
        <v>1231</v>
      </c>
      <c r="C78" t="s">
        <v>605</v>
      </c>
      <c r="D78">
        <v>41.2</v>
      </c>
      <c r="E78">
        <v>0.5</v>
      </c>
      <c r="F78">
        <v>206000</v>
      </c>
      <c r="G78">
        <v>5.0999999999999997E-2</v>
      </c>
      <c r="H78">
        <v>17</v>
      </c>
      <c r="I78">
        <v>4044436.1607699576</v>
      </c>
      <c r="J78">
        <v>603</v>
      </c>
      <c r="K78">
        <v>0.14899999999999999</v>
      </c>
      <c r="L78">
        <v>3</v>
      </c>
      <c r="M78">
        <v>600</v>
      </c>
      <c r="N78">
        <v>0.14799999999999999</v>
      </c>
      <c r="O78" t="s">
        <v>1303</v>
      </c>
      <c r="R78" t="s">
        <v>1303</v>
      </c>
      <c r="S78">
        <v>297</v>
      </c>
      <c r="T78" t="s">
        <v>606</v>
      </c>
      <c r="U78">
        <v>10.88</v>
      </c>
    </row>
    <row r="79" spans="1:22" x14ac:dyDescent="0.25">
      <c r="A79" t="s">
        <v>358</v>
      </c>
      <c r="B79">
        <v>751</v>
      </c>
      <c r="C79" t="s">
        <v>605</v>
      </c>
      <c r="D79">
        <v>1737.7</v>
      </c>
      <c r="E79">
        <v>13.4</v>
      </c>
      <c r="F79">
        <v>232851800</v>
      </c>
      <c r="G79">
        <v>14.987</v>
      </c>
      <c r="H79">
        <v>10</v>
      </c>
      <c r="I79">
        <v>15537019.248438016</v>
      </c>
      <c r="J79">
        <v>927</v>
      </c>
      <c r="K79">
        <v>0.06</v>
      </c>
      <c r="L79">
        <v>67.900000000000006</v>
      </c>
      <c r="M79">
        <v>859</v>
      </c>
      <c r="N79">
        <v>5.5E-2</v>
      </c>
      <c r="O79">
        <v>1581</v>
      </c>
      <c r="P79">
        <v>3.1E-2</v>
      </c>
      <c r="Q79">
        <v>4.4999999999999998E-2</v>
      </c>
      <c r="R79">
        <v>-722</v>
      </c>
      <c r="T79" t="s">
        <v>606</v>
      </c>
      <c r="U79">
        <v>76.94</v>
      </c>
    </row>
    <row r="80" spans="1:22" x14ac:dyDescent="0.25">
      <c r="A80" t="s">
        <v>448</v>
      </c>
      <c r="B80">
        <v>920</v>
      </c>
      <c r="C80" t="s">
        <v>605</v>
      </c>
      <c r="D80">
        <v>23</v>
      </c>
      <c r="E80">
        <v>0.3</v>
      </c>
      <c r="F80">
        <v>69000</v>
      </c>
      <c r="G80">
        <v>5.8000000000000003E-2</v>
      </c>
      <c r="H80">
        <v>11</v>
      </c>
      <c r="I80">
        <v>1190216.3101549179</v>
      </c>
      <c r="J80">
        <v>90</v>
      </c>
      <c r="K80">
        <v>7.5999999999999998E-2</v>
      </c>
      <c r="L80">
        <v>1.1000000000000001</v>
      </c>
      <c r="M80">
        <v>89</v>
      </c>
      <c r="N80">
        <v>7.4999999999999997E-2</v>
      </c>
      <c r="O80">
        <v>73</v>
      </c>
      <c r="P80">
        <v>5.2999999999999999E-2</v>
      </c>
      <c r="Q80">
        <v>4.8000000000000001E-2</v>
      </c>
      <c r="R80">
        <v>16</v>
      </c>
      <c r="S80">
        <v>16</v>
      </c>
      <c r="T80" t="s">
        <v>606</v>
      </c>
      <c r="U80">
        <v>5.73</v>
      </c>
    </row>
    <row r="81" spans="1:22" x14ac:dyDescent="0.25">
      <c r="A81" t="s">
        <v>31</v>
      </c>
      <c r="B81">
        <v>107</v>
      </c>
      <c r="C81" t="s">
        <v>605</v>
      </c>
      <c r="D81">
        <v>17</v>
      </c>
      <c r="E81">
        <v>0.85</v>
      </c>
      <c r="F81">
        <v>144500</v>
      </c>
      <c r="G81">
        <v>0.41599999999999998</v>
      </c>
      <c r="H81">
        <v>11</v>
      </c>
      <c r="I81">
        <v>347202.36328308273</v>
      </c>
      <c r="J81">
        <v>26</v>
      </c>
      <c r="K81">
        <v>7.5999999999999998E-2</v>
      </c>
      <c r="L81">
        <v>0.4</v>
      </c>
      <c r="M81">
        <v>26</v>
      </c>
      <c r="N81">
        <v>7.4999999999999997E-2</v>
      </c>
      <c r="O81">
        <v>24</v>
      </c>
      <c r="P81">
        <v>5.2999999999999999E-2</v>
      </c>
      <c r="Q81">
        <v>4.8000000000000001E-2</v>
      </c>
      <c r="R81">
        <v>0</v>
      </c>
      <c r="T81" t="s">
        <v>606</v>
      </c>
      <c r="U81">
        <v>1.72</v>
      </c>
    </row>
    <row r="82" spans="1:22" x14ac:dyDescent="0.25">
      <c r="A82" t="s">
        <v>359</v>
      </c>
      <c r="B82">
        <v>752</v>
      </c>
      <c r="C82" t="s">
        <v>605</v>
      </c>
      <c r="D82">
        <v>118.6</v>
      </c>
      <c r="E82">
        <v>6.25</v>
      </c>
      <c r="F82">
        <v>7412500</v>
      </c>
      <c r="G82">
        <v>1.4610000000000001</v>
      </c>
      <c r="H82">
        <v>10</v>
      </c>
      <c r="I82">
        <v>5072834.2803956252</v>
      </c>
      <c r="J82">
        <v>531</v>
      </c>
      <c r="K82">
        <v>0.105</v>
      </c>
      <c r="L82">
        <v>40.299999999999997</v>
      </c>
      <c r="M82">
        <v>490</v>
      </c>
      <c r="N82">
        <v>9.7000000000000003E-2</v>
      </c>
      <c r="O82">
        <v>506</v>
      </c>
      <c r="P82">
        <v>3.1E-2</v>
      </c>
      <c r="Q82">
        <v>4.4999999999999998E-2</v>
      </c>
      <c r="R82">
        <v>-16</v>
      </c>
      <c r="S82">
        <v>58</v>
      </c>
      <c r="T82" t="s">
        <v>610</v>
      </c>
      <c r="U82">
        <v>34.450000000000003</v>
      </c>
      <c r="V82">
        <v>1</v>
      </c>
    </row>
    <row r="83" spans="1:22" x14ac:dyDescent="0.25">
      <c r="A83" t="s">
        <v>104</v>
      </c>
      <c r="B83">
        <v>265</v>
      </c>
      <c r="C83" t="s">
        <v>605</v>
      </c>
      <c r="D83">
        <v>313.5</v>
      </c>
      <c r="E83">
        <v>1.41</v>
      </c>
      <c r="F83">
        <v>4420350</v>
      </c>
      <c r="G83">
        <v>0.55500000000000005</v>
      </c>
      <c r="H83">
        <v>11</v>
      </c>
      <c r="I83">
        <v>7963727.2925173286</v>
      </c>
      <c r="J83">
        <v>1289</v>
      </c>
      <c r="K83">
        <v>0.16200000000000001</v>
      </c>
      <c r="L83">
        <v>7.4</v>
      </c>
      <c r="M83">
        <v>1282</v>
      </c>
      <c r="N83">
        <v>0.161</v>
      </c>
      <c r="O83">
        <v>560</v>
      </c>
      <c r="P83">
        <v>5.2999999999999999E-2</v>
      </c>
      <c r="Q83">
        <v>4.8000000000000001E-2</v>
      </c>
      <c r="R83">
        <v>722</v>
      </c>
      <c r="S83">
        <v>722</v>
      </c>
      <c r="T83" t="s">
        <v>606</v>
      </c>
      <c r="U83">
        <v>20.51</v>
      </c>
    </row>
    <row r="84" spans="1:22" x14ac:dyDescent="0.25">
      <c r="A84" t="s">
        <v>8</v>
      </c>
      <c r="B84">
        <v>36</v>
      </c>
      <c r="C84" t="s">
        <v>605</v>
      </c>
      <c r="D84">
        <v>69.900000000000006</v>
      </c>
      <c r="E84">
        <v>0.83</v>
      </c>
      <c r="F84">
        <v>580170</v>
      </c>
      <c r="G84">
        <v>0.03</v>
      </c>
      <c r="H84">
        <v>9</v>
      </c>
      <c r="I84">
        <v>19493900.840811919</v>
      </c>
      <c r="J84">
        <v>1665</v>
      </c>
      <c r="K84">
        <v>8.5000000000000006E-2</v>
      </c>
      <c r="L84">
        <v>51.5</v>
      </c>
      <c r="M84">
        <v>1614</v>
      </c>
      <c r="N84">
        <v>8.3000000000000004E-2</v>
      </c>
      <c r="O84">
        <v>1169</v>
      </c>
      <c r="P84">
        <v>5.2999999999999999E-2</v>
      </c>
      <c r="Q84">
        <v>4.8000000000000001E-2</v>
      </c>
      <c r="R84">
        <v>445</v>
      </c>
      <c r="S84">
        <v>445</v>
      </c>
      <c r="T84" t="s">
        <v>606</v>
      </c>
      <c r="U84">
        <v>47.36</v>
      </c>
    </row>
    <row r="85" spans="1:22" x14ac:dyDescent="0.25">
      <c r="A85" t="s">
        <v>9</v>
      </c>
      <c r="B85">
        <v>37</v>
      </c>
      <c r="C85" t="s">
        <v>605</v>
      </c>
      <c r="D85">
        <v>476.2</v>
      </c>
      <c r="E85">
        <v>0.8</v>
      </c>
      <c r="F85">
        <v>3809600</v>
      </c>
      <c r="G85">
        <v>7.4999999999999997E-2</v>
      </c>
      <c r="H85">
        <v>9</v>
      </c>
      <c r="I85">
        <v>50560743.824466251</v>
      </c>
      <c r="J85">
        <v>5466</v>
      </c>
      <c r="K85">
        <v>0.108</v>
      </c>
      <c r="L85">
        <v>25.3</v>
      </c>
      <c r="M85">
        <v>5441</v>
      </c>
      <c r="N85">
        <v>0.108</v>
      </c>
      <c r="O85">
        <v>3135</v>
      </c>
      <c r="P85">
        <v>5.2999999999999999E-2</v>
      </c>
      <c r="Q85">
        <v>4.8000000000000001E-2</v>
      </c>
      <c r="R85">
        <v>2306</v>
      </c>
      <c r="S85">
        <v>1728</v>
      </c>
      <c r="T85" t="s">
        <v>606</v>
      </c>
      <c r="U85">
        <v>110.96</v>
      </c>
    </row>
    <row r="86" spans="1:22" x14ac:dyDescent="0.25">
      <c r="A86" t="s">
        <v>10</v>
      </c>
      <c r="B86">
        <v>38</v>
      </c>
      <c r="C86" t="s">
        <v>605</v>
      </c>
      <c r="D86">
        <v>416.7</v>
      </c>
      <c r="E86">
        <v>1.7</v>
      </c>
      <c r="F86">
        <v>7083900</v>
      </c>
      <c r="G86">
        <v>0.14899999999999999</v>
      </c>
      <c r="H86">
        <v>9</v>
      </c>
      <c r="I86">
        <v>47630339.0181005</v>
      </c>
      <c r="J86">
        <v>3868</v>
      </c>
      <c r="K86">
        <v>8.1000000000000003E-2</v>
      </c>
      <c r="L86">
        <v>33</v>
      </c>
      <c r="M86">
        <v>3835</v>
      </c>
      <c r="N86">
        <v>8.1000000000000003E-2</v>
      </c>
      <c r="O86">
        <v>3053</v>
      </c>
      <c r="P86">
        <v>5.2999999999999999E-2</v>
      </c>
      <c r="Q86">
        <v>4.8000000000000001E-2</v>
      </c>
      <c r="R86">
        <v>782</v>
      </c>
      <c r="S86">
        <v>417</v>
      </c>
      <c r="T86" t="s">
        <v>606</v>
      </c>
      <c r="U86">
        <v>104.53</v>
      </c>
    </row>
    <row r="87" spans="1:22" x14ac:dyDescent="0.25">
      <c r="A87" t="s">
        <v>105</v>
      </c>
      <c r="B87">
        <v>268</v>
      </c>
      <c r="C87" t="s">
        <v>605</v>
      </c>
      <c r="D87">
        <v>486.3</v>
      </c>
      <c r="E87">
        <v>1.79</v>
      </c>
      <c r="F87">
        <v>8704770</v>
      </c>
      <c r="G87">
        <v>6.4000000000000001E-2</v>
      </c>
      <c r="H87">
        <v>11</v>
      </c>
      <c r="I87">
        <v>135541338</v>
      </c>
      <c r="J87">
        <v>177</v>
      </c>
      <c r="K87">
        <v>3.7999999999999999E-2</v>
      </c>
      <c r="L87">
        <v>0.2</v>
      </c>
      <c r="M87">
        <v>11217</v>
      </c>
      <c r="N87">
        <v>3.7999999999999999E-2</v>
      </c>
      <c r="O87">
        <v>8351</v>
      </c>
      <c r="P87">
        <v>5.2999999999999999E-2</v>
      </c>
      <c r="Q87">
        <v>4.8000000000000001E-2</v>
      </c>
      <c r="R87">
        <v>-196</v>
      </c>
      <c r="T87" t="s">
        <v>606</v>
      </c>
      <c r="U87">
        <v>11.86</v>
      </c>
    </row>
    <row r="88" spans="1:22" x14ac:dyDescent="0.25">
      <c r="A88" t="s">
        <v>404</v>
      </c>
      <c r="B88">
        <v>843</v>
      </c>
      <c r="C88" t="s">
        <v>605</v>
      </c>
      <c r="D88">
        <v>6.8</v>
      </c>
      <c r="E88">
        <v>0.12</v>
      </c>
      <c r="F88">
        <v>8160</v>
      </c>
      <c r="G88">
        <v>0.36599999999999999</v>
      </c>
      <c r="H88">
        <v>11</v>
      </c>
      <c r="I88">
        <v>22269.672902575629</v>
      </c>
      <c r="J88">
        <v>0.8</v>
      </c>
      <c r="K88">
        <v>3.5999999999999997E-2</v>
      </c>
      <c r="L88">
        <v>0</v>
      </c>
      <c r="M88">
        <v>0.8</v>
      </c>
      <c r="N88">
        <v>3.5999999999999997E-2</v>
      </c>
      <c r="O88">
        <v>1.5</v>
      </c>
      <c r="P88">
        <v>5.2999999999999999E-2</v>
      </c>
      <c r="Q88">
        <v>4.8000000000000001E-2</v>
      </c>
      <c r="R88">
        <v>-1</v>
      </c>
      <c r="T88" t="s">
        <v>606</v>
      </c>
      <c r="U88">
        <v>0.15</v>
      </c>
    </row>
    <row r="89" spans="1:22" x14ac:dyDescent="0.25">
      <c r="A89" t="s">
        <v>106</v>
      </c>
      <c r="B89">
        <v>269</v>
      </c>
      <c r="C89" t="s">
        <v>605</v>
      </c>
      <c r="D89">
        <v>271.3</v>
      </c>
      <c r="E89">
        <v>3.53</v>
      </c>
      <c r="F89">
        <v>9576890</v>
      </c>
      <c r="G89">
        <v>0.24099999999999999</v>
      </c>
      <c r="H89">
        <v>10</v>
      </c>
      <c r="I89">
        <v>39724636.857550189</v>
      </c>
      <c r="J89">
        <v>1795</v>
      </c>
      <c r="K89">
        <v>4.4999999999999998E-2</v>
      </c>
      <c r="L89">
        <v>26.3</v>
      </c>
      <c r="M89">
        <v>1769</v>
      </c>
      <c r="N89">
        <v>4.4999999999999998E-2</v>
      </c>
      <c r="O89">
        <v>2522</v>
      </c>
      <c r="P89">
        <v>3.1E-2</v>
      </c>
      <c r="Q89">
        <v>4.4999999999999998E-2</v>
      </c>
      <c r="R89">
        <v>-753</v>
      </c>
      <c r="T89" t="s">
        <v>606</v>
      </c>
      <c r="U89">
        <v>80.23</v>
      </c>
    </row>
    <row r="90" spans="1:22" x14ac:dyDescent="0.25">
      <c r="A90" t="s">
        <v>107</v>
      </c>
      <c r="B90">
        <v>270</v>
      </c>
      <c r="C90" t="s">
        <v>605</v>
      </c>
      <c r="D90">
        <v>148.5</v>
      </c>
      <c r="E90">
        <v>3.26</v>
      </c>
      <c r="F90">
        <v>4841100</v>
      </c>
      <c r="G90">
        <v>0.14099999999999999</v>
      </c>
      <c r="H90">
        <v>10</v>
      </c>
      <c r="I90">
        <v>34437539.165944383</v>
      </c>
      <c r="J90">
        <v>2401</v>
      </c>
      <c r="K90">
        <v>7.0000000000000007E-2</v>
      </c>
      <c r="L90">
        <v>37.5</v>
      </c>
      <c r="M90">
        <v>2363</v>
      </c>
      <c r="N90">
        <v>6.9000000000000006E-2</v>
      </c>
      <c r="O90">
        <v>2116</v>
      </c>
      <c r="P90">
        <v>3.1E-2</v>
      </c>
      <c r="Q90">
        <v>4.4999999999999998E-2</v>
      </c>
      <c r="R90">
        <v>247</v>
      </c>
      <c r="S90">
        <v>23</v>
      </c>
      <c r="T90" t="s">
        <v>606</v>
      </c>
      <c r="U90">
        <v>69.41</v>
      </c>
    </row>
    <row r="91" spans="1:22" x14ac:dyDescent="0.25">
      <c r="A91" t="s">
        <v>59</v>
      </c>
      <c r="B91">
        <v>166</v>
      </c>
      <c r="C91" t="s">
        <v>605</v>
      </c>
      <c r="D91">
        <v>1.9</v>
      </c>
      <c r="E91">
        <v>7.0000000000000007E-2</v>
      </c>
      <c r="F91">
        <v>1330.0000000000002</v>
      </c>
      <c r="G91">
        <v>0</v>
      </c>
      <c r="H91">
        <v>11</v>
      </c>
      <c r="I91">
        <v>6583637.276427079</v>
      </c>
      <c r="J91">
        <v>680</v>
      </c>
      <c r="K91">
        <v>0.10299999999999999</v>
      </c>
      <c r="L91">
        <v>13.8</v>
      </c>
      <c r="M91">
        <v>666</v>
      </c>
      <c r="N91">
        <v>0.10100000000000001</v>
      </c>
      <c r="O91">
        <v>373</v>
      </c>
      <c r="P91">
        <v>5.2999999999999999E-2</v>
      </c>
      <c r="Q91">
        <v>4.8000000000000001E-2</v>
      </c>
      <c r="R91">
        <v>294</v>
      </c>
      <c r="T91" t="s">
        <v>606</v>
      </c>
      <c r="U91">
        <v>27.4</v>
      </c>
    </row>
    <row r="92" spans="1:22" x14ac:dyDescent="0.25">
      <c r="A92" t="s">
        <v>325</v>
      </c>
      <c r="B92">
        <v>696</v>
      </c>
      <c r="C92" t="s">
        <v>605</v>
      </c>
      <c r="D92">
        <v>23.1</v>
      </c>
      <c r="E92">
        <v>3.21</v>
      </c>
      <c r="F92">
        <v>741510</v>
      </c>
      <c r="G92">
        <v>0.23400000000000001</v>
      </c>
      <c r="H92">
        <v>10</v>
      </c>
      <c r="I92">
        <v>3165683.0481615607</v>
      </c>
      <c r="J92">
        <v>118</v>
      </c>
      <c r="K92">
        <v>3.6999999999999998E-2</v>
      </c>
      <c r="L92">
        <v>5.0999999999999996</v>
      </c>
      <c r="M92">
        <v>113</v>
      </c>
      <c r="N92">
        <v>3.5999999999999997E-2</v>
      </c>
      <c r="O92">
        <v>200</v>
      </c>
      <c r="P92">
        <v>3.1E-2</v>
      </c>
      <c r="Q92">
        <v>4.4999999999999998E-2</v>
      </c>
      <c r="R92">
        <v>-87</v>
      </c>
      <c r="S92">
        <v>63</v>
      </c>
      <c r="T92" t="s">
        <v>606</v>
      </c>
      <c r="U92">
        <v>9.44</v>
      </c>
      <c r="V92" t="s">
        <v>1306</v>
      </c>
    </row>
    <row r="93" spans="1:22" x14ac:dyDescent="0.25">
      <c r="A93" t="s">
        <v>1165</v>
      </c>
      <c r="B93">
        <v>1230</v>
      </c>
      <c r="C93" t="s">
        <v>605</v>
      </c>
      <c r="D93">
        <v>38.799999999999997</v>
      </c>
      <c r="E93">
        <v>0.5</v>
      </c>
      <c r="F93">
        <v>194000</v>
      </c>
      <c r="G93">
        <v>1.7999999999999999E-2</v>
      </c>
      <c r="H93">
        <v>17</v>
      </c>
      <c r="I93">
        <v>10763103.955387553</v>
      </c>
      <c r="J93">
        <v>1665</v>
      </c>
      <c r="K93">
        <v>0.155</v>
      </c>
      <c r="L93">
        <v>17.600000000000001</v>
      </c>
      <c r="M93">
        <v>1648</v>
      </c>
      <c r="N93">
        <v>0.153</v>
      </c>
      <c r="O93" t="s">
        <v>1303</v>
      </c>
      <c r="R93" t="s">
        <v>1303</v>
      </c>
      <c r="S93">
        <v>603</v>
      </c>
      <c r="T93" t="s">
        <v>606</v>
      </c>
      <c r="U93">
        <v>35.08</v>
      </c>
    </row>
    <row r="94" spans="1:22" x14ac:dyDescent="0.25">
      <c r="A94" t="s">
        <v>327</v>
      </c>
      <c r="B94">
        <v>698</v>
      </c>
      <c r="C94" t="s">
        <v>605</v>
      </c>
      <c r="D94">
        <v>5</v>
      </c>
      <c r="E94">
        <v>1.95</v>
      </c>
      <c r="F94">
        <v>97500</v>
      </c>
      <c r="G94">
        <v>0.105</v>
      </c>
      <c r="H94">
        <v>9</v>
      </c>
      <c r="I94">
        <v>931238.43801591953</v>
      </c>
      <c r="J94">
        <v>128</v>
      </c>
      <c r="K94">
        <v>0.13800000000000001</v>
      </c>
      <c r="L94">
        <v>101.8</v>
      </c>
      <c r="M94">
        <v>26</v>
      </c>
      <c r="N94">
        <v>2.8000000000000001E-2</v>
      </c>
      <c r="O94">
        <v>59</v>
      </c>
      <c r="P94">
        <v>5.2999999999999999E-2</v>
      </c>
      <c r="Q94">
        <v>4.8000000000000001E-2</v>
      </c>
      <c r="R94">
        <v>0</v>
      </c>
      <c r="T94" t="s">
        <v>606</v>
      </c>
      <c r="U94">
        <v>6.9</v>
      </c>
      <c r="V94">
        <v>6</v>
      </c>
    </row>
    <row r="95" spans="1:22" x14ac:dyDescent="0.25">
      <c r="A95" t="s">
        <v>32</v>
      </c>
      <c r="B95">
        <v>110</v>
      </c>
      <c r="C95" t="s">
        <v>605</v>
      </c>
      <c r="D95">
        <v>5.7</v>
      </c>
      <c r="E95">
        <v>0.97</v>
      </c>
      <c r="F95">
        <v>55290</v>
      </c>
      <c r="G95">
        <v>6.2E-2</v>
      </c>
      <c r="H95">
        <v>11</v>
      </c>
      <c r="I95">
        <v>890201.3243129116</v>
      </c>
      <c r="J95">
        <v>92</v>
      </c>
      <c r="K95">
        <v>0.10299999999999999</v>
      </c>
      <c r="L95">
        <v>0.9</v>
      </c>
      <c r="M95">
        <v>91</v>
      </c>
      <c r="N95">
        <v>0.10199999999999999</v>
      </c>
      <c r="O95">
        <v>55</v>
      </c>
      <c r="P95">
        <v>5.2999999999999999E-2</v>
      </c>
      <c r="Q95">
        <v>4.8000000000000001E-2</v>
      </c>
      <c r="R95">
        <v>36</v>
      </c>
      <c r="S95">
        <v>36</v>
      </c>
      <c r="T95" t="s">
        <v>606</v>
      </c>
      <c r="U95">
        <v>3.71</v>
      </c>
    </row>
    <row r="96" spans="1:22" x14ac:dyDescent="0.25">
      <c r="A96" t="s">
        <v>360</v>
      </c>
      <c r="B96">
        <v>754</v>
      </c>
      <c r="C96" t="s">
        <v>605</v>
      </c>
      <c r="D96">
        <v>935.2</v>
      </c>
      <c r="E96">
        <v>13.39</v>
      </c>
      <c r="F96">
        <v>125223280</v>
      </c>
      <c r="G96">
        <v>11.622</v>
      </c>
      <c r="H96">
        <v>10</v>
      </c>
      <c r="I96">
        <v>10774370.295433611</v>
      </c>
      <c r="J96">
        <v>1291</v>
      </c>
      <c r="K96">
        <v>0.12</v>
      </c>
      <c r="L96">
        <v>88.5</v>
      </c>
      <c r="M96">
        <v>1203</v>
      </c>
      <c r="N96">
        <v>0.112</v>
      </c>
      <c r="O96">
        <v>1053</v>
      </c>
      <c r="P96">
        <v>3.1E-2</v>
      </c>
      <c r="Q96">
        <v>4.4999999999999998E-2</v>
      </c>
      <c r="R96">
        <v>150</v>
      </c>
      <c r="S96">
        <v>86</v>
      </c>
      <c r="T96" t="s">
        <v>606</v>
      </c>
      <c r="U96">
        <v>79.42</v>
      </c>
    </row>
    <row r="97" spans="1:22" x14ac:dyDescent="0.25">
      <c r="A97" t="s">
        <v>108</v>
      </c>
      <c r="B97">
        <v>271</v>
      </c>
      <c r="C97" t="s">
        <v>605</v>
      </c>
      <c r="D97">
        <v>216.3</v>
      </c>
      <c r="E97">
        <v>12.63</v>
      </c>
      <c r="F97">
        <v>27318690</v>
      </c>
      <c r="G97">
        <v>12.898</v>
      </c>
      <c r="H97">
        <v>10</v>
      </c>
      <c r="I97">
        <v>2117999.0944013596</v>
      </c>
      <c r="J97">
        <v>114</v>
      </c>
      <c r="K97">
        <v>5.3999999999999999E-2</v>
      </c>
      <c r="L97">
        <v>3.9</v>
      </c>
      <c r="M97">
        <v>110</v>
      </c>
      <c r="N97">
        <v>5.1999999999999998E-2</v>
      </c>
      <c r="O97">
        <v>211</v>
      </c>
      <c r="P97">
        <v>3.1E-2</v>
      </c>
      <c r="Q97">
        <v>4.4999999999999998E-2</v>
      </c>
      <c r="R97">
        <v>0</v>
      </c>
      <c r="T97" t="s">
        <v>606</v>
      </c>
      <c r="U97">
        <v>8.98</v>
      </c>
    </row>
    <row r="98" spans="1:22" x14ac:dyDescent="0.25">
      <c r="A98" t="s">
        <v>1162</v>
      </c>
      <c r="B98">
        <v>801</v>
      </c>
      <c r="C98" t="s">
        <v>605</v>
      </c>
      <c r="D98">
        <v>11.2</v>
      </c>
      <c r="E98">
        <v>0.7</v>
      </c>
      <c r="F98">
        <v>78400</v>
      </c>
      <c r="G98">
        <v>0.17199999999999999</v>
      </c>
      <c r="H98">
        <v>9</v>
      </c>
      <c r="I98">
        <v>456278.38483752374</v>
      </c>
      <c r="J98">
        <v>139</v>
      </c>
      <c r="K98">
        <v>0.30499999999999999</v>
      </c>
      <c r="L98">
        <v>0</v>
      </c>
      <c r="M98">
        <v>139</v>
      </c>
      <c r="N98">
        <v>0.30499999999999999</v>
      </c>
      <c r="O98">
        <v>29</v>
      </c>
      <c r="P98">
        <v>5.2999999999999999E-2</v>
      </c>
      <c r="Q98">
        <v>4.8000000000000001E-2</v>
      </c>
      <c r="R98">
        <v>110</v>
      </c>
      <c r="S98">
        <v>25</v>
      </c>
      <c r="T98" t="s">
        <v>606</v>
      </c>
      <c r="U98">
        <v>2.4900000000000002</v>
      </c>
    </row>
    <row r="99" spans="1:22" x14ac:dyDescent="0.25">
      <c r="A99" t="s">
        <v>60</v>
      </c>
      <c r="B99">
        <v>167</v>
      </c>
      <c r="C99" t="s">
        <v>605</v>
      </c>
      <c r="D99">
        <v>103.4</v>
      </c>
      <c r="E99">
        <v>1.54</v>
      </c>
      <c r="F99">
        <v>1592360</v>
      </c>
      <c r="G99">
        <v>2.8380000000000001</v>
      </c>
      <c r="H99">
        <v>9</v>
      </c>
      <c r="I99">
        <v>561109.69309671165</v>
      </c>
      <c r="J99">
        <v>23</v>
      </c>
      <c r="K99">
        <v>4.2000000000000003E-2</v>
      </c>
      <c r="L99">
        <v>0.9</v>
      </c>
      <c r="M99">
        <v>23</v>
      </c>
      <c r="N99">
        <v>4.1000000000000002E-2</v>
      </c>
      <c r="O99">
        <v>47</v>
      </c>
      <c r="P99">
        <v>5.2999999999999999E-2</v>
      </c>
      <c r="Q99">
        <v>4.8000000000000001E-2</v>
      </c>
      <c r="R99">
        <v>0</v>
      </c>
      <c r="T99" t="s">
        <v>606</v>
      </c>
      <c r="U99">
        <v>2.56</v>
      </c>
    </row>
    <row r="100" spans="1:22" x14ac:dyDescent="0.25">
      <c r="A100" t="s">
        <v>33</v>
      </c>
      <c r="B100">
        <v>111</v>
      </c>
      <c r="C100" t="s">
        <v>605</v>
      </c>
      <c r="D100">
        <v>95.7</v>
      </c>
      <c r="E100">
        <v>5.72</v>
      </c>
      <c r="F100">
        <v>5474040</v>
      </c>
      <c r="G100">
        <v>0.77100000000000002</v>
      </c>
      <c r="H100">
        <v>10</v>
      </c>
      <c r="I100">
        <v>7104340.2505784724</v>
      </c>
      <c r="J100">
        <v>505</v>
      </c>
      <c r="K100">
        <v>7.0999999999999994E-2</v>
      </c>
      <c r="L100">
        <v>20.9</v>
      </c>
      <c r="M100">
        <v>484</v>
      </c>
      <c r="N100">
        <v>6.8000000000000005E-2</v>
      </c>
      <c r="O100">
        <v>495</v>
      </c>
      <c r="P100">
        <v>3.1E-2</v>
      </c>
      <c r="Q100">
        <v>4.4999999999999998E-2</v>
      </c>
      <c r="R100">
        <v>-11</v>
      </c>
      <c r="T100" t="s">
        <v>606</v>
      </c>
      <c r="U100">
        <v>13.71</v>
      </c>
      <c r="V100" t="s">
        <v>1306</v>
      </c>
    </row>
    <row r="101" spans="1:22" x14ac:dyDescent="0.25">
      <c r="A101" t="s">
        <v>641</v>
      </c>
      <c r="B101">
        <v>1813</v>
      </c>
      <c r="C101" t="s">
        <v>605</v>
      </c>
      <c r="D101">
        <v>8</v>
      </c>
      <c r="E101">
        <v>0.5</v>
      </c>
      <c r="F101">
        <v>40000</v>
      </c>
      <c r="G101">
        <v>8.9999999999999993E-3</v>
      </c>
      <c r="H101">
        <v>17</v>
      </c>
      <c r="I101">
        <v>4406688.9219571361</v>
      </c>
      <c r="J101">
        <v>217</v>
      </c>
      <c r="K101">
        <v>4.9000000000000002E-2</v>
      </c>
      <c r="L101">
        <v>6.1</v>
      </c>
      <c r="M101">
        <v>211</v>
      </c>
      <c r="N101">
        <v>4.8000000000000001E-2</v>
      </c>
      <c r="O101" t="s">
        <v>1303</v>
      </c>
      <c r="R101" t="s">
        <v>1303</v>
      </c>
      <c r="T101" t="s">
        <v>606</v>
      </c>
      <c r="U101">
        <v>6.54</v>
      </c>
    </row>
    <row r="102" spans="1:22" x14ac:dyDescent="0.25">
      <c r="A102" t="s">
        <v>1127</v>
      </c>
      <c r="B102">
        <v>11206</v>
      </c>
      <c r="C102" t="s">
        <v>605</v>
      </c>
      <c r="D102">
        <v>20.399999999999999</v>
      </c>
      <c r="E102">
        <v>0.63</v>
      </c>
      <c r="F102">
        <v>128520</v>
      </c>
      <c r="G102" t="s">
        <v>1305</v>
      </c>
      <c r="H102">
        <v>11</v>
      </c>
      <c r="K102">
        <v>0</v>
      </c>
      <c r="L102">
        <v>0</v>
      </c>
      <c r="M102">
        <v>0</v>
      </c>
      <c r="N102" t="s">
        <v>1305</v>
      </c>
      <c r="O102" t="s">
        <v>1305</v>
      </c>
      <c r="P102">
        <v>5.2999999999999999E-2</v>
      </c>
      <c r="Q102">
        <v>4.8000000000000001E-2</v>
      </c>
      <c r="R102" t="s">
        <v>1303</v>
      </c>
      <c r="T102" t="s">
        <v>606</v>
      </c>
      <c r="U102">
        <v>0</v>
      </c>
      <c r="V102">
        <v>6</v>
      </c>
    </row>
    <row r="103" spans="1:22" x14ac:dyDescent="0.25">
      <c r="A103" t="s">
        <v>80</v>
      </c>
      <c r="B103">
        <v>206</v>
      </c>
      <c r="C103" t="s">
        <v>605</v>
      </c>
      <c r="D103">
        <v>6.7</v>
      </c>
      <c r="E103">
        <v>0.8</v>
      </c>
      <c r="F103">
        <v>53600</v>
      </c>
      <c r="G103">
        <v>4.3999999999999997E-2</v>
      </c>
      <c r="H103">
        <v>9</v>
      </c>
      <c r="I103">
        <v>1204785.033028004</v>
      </c>
      <c r="J103">
        <v>123</v>
      </c>
      <c r="K103">
        <v>0.10199999999999999</v>
      </c>
      <c r="L103">
        <v>1.5</v>
      </c>
      <c r="M103">
        <v>121</v>
      </c>
      <c r="N103">
        <v>0.1</v>
      </c>
      <c r="O103">
        <v>73</v>
      </c>
      <c r="P103">
        <v>5.2999999999999999E-2</v>
      </c>
      <c r="Q103">
        <v>4.8000000000000001E-2</v>
      </c>
      <c r="R103">
        <v>48</v>
      </c>
      <c r="S103">
        <v>17</v>
      </c>
      <c r="T103" t="s">
        <v>606</v>
      </c>
      <c r="U103">
        <v>4.2</v>
      </c>
    </row>
    <row r="104" spans="1:22" x14ac:dyDescent="0.25">
      <c r="A104" t="s">
        <v>653</v>
      </c>
      <c r="B104">
        <v>11004</v>
      </c>
      <c r="C104" t="s">
        <v>605</v>
      </c>
      <c r="D104">
        <v>19.5</v>
      </c>
      <c r="E104">
        <v>0.5</v>
      </c>
      <c r="F104">
        <v>97500</v>
      </c>
      <c r="G104">
        <v>5.0000000000000001E-3</v>
      </c>
      <c r="H104">
        <v>9</v>
      </c>
      <c r="I104">
        <v>20452027.78366787</v>
      </c>
      <c r="J104">
        <v>1805</v>
      </c>
      <c r="K104">
        <v>8.7999999999999995E-2</v>
      </c>
      <c r="L104">
        <v>8.4</v>
      </c>
      <c r="M104">
        <v>1797</v>
      </c>
      <c r="N104">
        <v>8.7999999999999995E-2</v>
      </c>
      <c r="O104">
        <v>1182</v>
      </c>
      <c r="P104">
        <v>5.2999999999999999E-2</v>
      </c>
      <c r="Q104">
        <v>4.8000000000000001E-2</v>
      </c>
      <c r="R104">
        <v>0</v>
      </c>
      <c r="T104" t="s">
        <v>606</v>
      </c>
      <c r="U104">
        <v>31.51</v>
      </c>
    </row>
    <row r="105" spans="1:22" x14ac:dyDescent="0.25">
      <c r="A105" t="s">
        <v>1161</v>
      </c>
      <c r="B105">
        <v>1901</v>
      </c>
      <c r="C105" t="s">
        <v>605</v>
      </c>
      <c r="D105">
        <v>27.7</v>
      </c>
      <c r="E105">
        <v>2.39</v>
      </c>
      <c r="F105">
        <v>662030</v>
      </c>
      <c r="G105">
        <v>0.22</v>
      </c>
      <c r="H105">
        <v>17</v>
      </c>
      <c r="I105">
        <v>3006560.4077193346</v>
      </c>
      <c r="J105">
        <v>278</v>
      </c>
      <c r="K105">
        <v>9.2999999999999999E-2</v>
      </c>
      <c r="L105">
        <v>14</v>
      </c>
      <c r="M105">
        <v>264</v>
      </c>
      <c r="N105">
        <v>8.7999999999999995E-2</v>
      </c>
      <c r="O105" t="s">
        <v>1303</v>
      </c>
      <c r="R105" t="s">
        <v>1303</v>
      </c>
      <c r="S105">
        <v>182</v>
      </c>
      <c r="T105" t="s">
        <v>606</v>
      </c>
      <c r="U105">
        <v>9.57</v>
      </c>
    </row>
    <row r="106" spans="1:22" x14ac:dyDescent="0.25">
      <c r="A106" t="s">
        <v>361</v>
      </c>
      <c r="B106">
        <v>756</v>
      </c>
      <c r="C106" t="s">
        <v>605</v>
      </c>
      <c r="D106">
        <v>22.7</v>
      </c>
      <c r="E106">
        <v>0.94</v>
      </c>
      <c r="F106">
        <v>213380</v>
      </c>
      <c r="G106">
        <v>0.72599999999999998</v>
      </c>
      <c r="H106">
        <v>9</v>
      </c>
      <c r="I106">
        <v>294028.52898801683</v>
      </c>
      <c r="J106">
        <v>16</v>
      </c>
      <c r="K106">
        <v>5.5E-2</v>
      </c>
      <c r="L106">
        <v>0.4</v>
      </c>
      <c r="M106">
        <v>16</v>
      </c>
      <c r="N106">
        <v>5.3999999999999999E-2</v>
      </c>
      <c r="O106">
        <v>21</v>
      </c>
      <c r="P106">
        <v>5.2999999999999999E-2</v>
      </c>
      <c r="Q106">
        <v>4.8000000000000001E-2</v>
      </c>
      <c r="R106">
        <v>-5</v>
      </c>
      <c r="T106" t="s">
        <v>606</v>
      </c>
      <c r="U106">
        <v>0.78</v>
      </c>
    </row>
    <row r="107" spans="1:22" x14ac:dyDescent="0.25">
      <c r="A107" t="s">
        <v>405</v>
      </c>
      <c r="B107">
        <v>845</v>
      </c>
      <c r="C107" t="s">
        <v>605</v>
      </c>
      <c r="D107">
        <v>8.9</v>
      </c>
      <c r="E107">
        <v>1.06</v>
      </c>
      <c r="F107">
        <v>94340</v>
      </c>
      <c r="G107">
        <v>0.51900000000000002</v>
      </c>
      <c r="H107">
        <v>9</v>
      </c>
      <c r="I107">
        <v>181634.85838527716</v>
      </c>
      <c r="J107">
        <v>24</v>
      </c>
      <c r="K107">
        <v>0.13300000000000001</v>
      </c>
      <c r="L107">
        <v>10.7</v>
      </c>
      <c r="M107">
        <v>13</v>
      </c>
      <c r="N107">
        <v>7.1999999999999995E-2</v>
      </c>
      <c r="O107">
        <v>13</v>
      </c>
      <c r="P107">
        <v>5.2999999999999999E-2</v>
      </c>
      <c r="Q107">
        <v>4.8000000000000001E-2</v>
      </c>
      <c r="R107">
        <v>-0.7</v>
      </c>
      <c r="S107">
        <v>3</v>
      </c>
      <c r="T107" t="s">
        <v>606</v>
      </c>
      <c r="U107">
        <v>0.71</v>
      </c>
    </row>
    <row r="108" spans="1:22" x14ac:dyDescent="0.25">
      <c r="A108" t="s">
        <v>611</v>
      </c>
      <c r="B108">
        <v>273</v>
      </c>
      <c r="C108" t="s">
        <v>605</v>
      </c>
      <c r="D108">
        <v>55</v>
      </c>
      <c r="E108">
        <v>1.18</v>
      </c>
      <c r="F108">
        <v>649000</v>
      </c>
      <c r="G108">
        <v>0.97299999999999998</v>
      </c>
      <c r="H108">
        <v>11</v>
      </c>
      <c r="I108">
        <v>666933.7804362094</v>
      </c>
      <c r="J108">
        <v>37</v>
      </c>
      <c r="K108">
        <v>5.6000000000000001E-2</v>
      </c>
      <c r="L108">
        <v>0.1</v>
      </c>
      <c r="M108">
        <v>37</v>
      </c>
      <c r="N108">
        <v>5.5E-2</v>
      </c>
      <c r="O108">
        <v>49</v>
      </c>
      <c r="P108">
        <v>5.2999999999999999E-2</v>
      </c>
      <c r="Q108">
        <v>4.8000000000000001E-2</v>
      </c>
      <c r="R108">
        <v>-12</v>
      </c>
      <c r="T108" t="s">
        <v>606</v>
      </c>
      <c r="U108">
        <v>1.68</v>
      </c>
    </row>
    <row r="109" spans="1:22" x14ac:dyDescent="0.25">
      <c r="A109" t="s">
        <v>384</v>
      </c>
      <c r="B109">
        <v>805</v>
      </c>
      <c r="C109" t="s">
        <v>605</v>
      </c>
      <c r="D109">
        <v>21.6</v>
      </c>
      <c r="E109">
        <v>2.65</v>
      </c>
      <c r="F109">
        <v>572400</v>
      </c>
      <c r="G109">
        <v>2.6110000000000002</v>
      </c>
      <c r="H109">
        <v>9</v>
      </c>
      <c r="I109">
        <v>219208.21183313723</v>
      </c>
      <c r="J109">
        <v>15</v>
      </c>
      <c r="K109">
        <v>6.7000000000000004E-2</v>
      </c>
      <c r="L109">
        <v>1.1000000000000001</v>
      </c>
      <c r="M109">
        <v>14</v>
      </c>
      <c r="N109">
        <v>6.4000000000000001E-2</v>
      </c>
      <c r="O109">
        <v>18</v>
      </c>
      <c r="P109">
        <v>5.2999999999999999E-2</v>
      </c>
      <c r="Q109">
        <v>4.8000000000000001E-2</v>
      </c>
      <c r="R109">
        <v>-5</v>
      </c>
      <c r="T109" t="s">
        <v>606</v>
      </c>
      <c r="U109">
        <v>2.2999999999999998</v>
      </c>
      <c r="V109" t="s">
        <v>1306</v>
      </c>
    </row>
    <row r="110" spans="1:22" x14ac:dyDescent="0.25">
      <c r="A110" t="s">
        <v>110</v>
      </c>
      <c r="B110">
        <v>274</v>
      </c>
      <c r="C110" t="s">
        <v>605</v>
      </c>
      <c r="D110">
        <v>349.1</v>
      </c>
      <c r="E110">
        <v>9.59</v>
      </c>
      <c r="F110">
        <v>33478690</v>
      </c>
      <c r="G110">
        <v>2.1760000000000002</v>
      </c>
      <c r="H110">
        <v>10</v>
      </c>
      <c r="I110">
        <v>15381975.763037894</v>
      </c>
      <c r="J110">
        <v>1311</v>
      </c>
      <c r="K110">
        <v>8.5000000000000006E-2</v>
      </c>
      <c r="L110">
        <v>37.6</v>
      </c>
      <c r="M110">
        <v>1273</v>
      </c>
      <c r="N110">
        <v>8.3000000000000004E-2</v>
      </c>
      <c r="O110">
        <v>1197</v>
      </c>
      <c r="P110">
        <v>3.1E-2</v>
      </c>
      <c r="Q110">
        <v>4.4999999999999998E-2</v>
      </c>
      <c r="R110">
        <v>77</v>
      </c>
      <c r="S110">
        <v>77</v>
      </c>
      <c r="T110" t="s">
        <v>606</v>
      </c>
      <c r="U110">
        <v>60.64</v>
      </c>
    </row>
    <row r="111" spans="1:22" x14ac:dyDescent="0.25">
      <c r="A111" t="s">
        <v>406</v>
      </c>
      <c r="B111">
        <v>846</v>
      </c>
      <c r="C111" t="s">
        <v>605</v>
      </c>
      <c r="D111">
        <v>23.5</v>
      </c>
      <c r="E111">
        <v>1.31</v>
      </c>
      <c r="F111">
        <v>307850</v>
      </c>
      <c r="G111">
        <v>0.10299999999999999</v>
      </c>
      <c r="H111">
        <v>9</v>
      </c>
      <c r="I111">
        <v>2977545.9106440153</v>
      </c>
      <c r="J111">
        <v>173</v>
      </c>
      <c r="K111">
        <v>5.8000000000000003E-2</v>
      </c>
      <c r="L111">
        <v>7.6</v>
      </c>
      <c r="M111">
        <v>166</v>
      </c>
      <c r="N111">
        <v>5.6000000000000001E-2</v>
      </c>
      <c r="O111">
        <v>187</v>
      </c>
      <c r="P111">
        <v>5.2999999999999999E-2</v>
      </c>
      <c r="Q111">
        <v>4.8000000000000001E-2</v>
      </c>
      <c r="R111">
        <v>-22</v>
      </c>
      <c r="T111" t="s">
        <v>606</v>
      </c>
      <c r="U111">
        <v>7.31</v>
      </c>
      <c r="V111" t="s">
        <v>1306</v>
      </c>
    </row>
    <row r="112" spans="1:22" x14ac:dyDescent="0.25">
      <c r="A112" t="s">
        <v>34</v>
      </c>
      <c r="B112">
        <v>113</v>
      </c>
      <c r="C112" t="s">
        <v>605</v>
      </c>
      <c r="D112">
        <v>8.1999999999999993</v>
      </c>
      <c r="E112">
        <v>1.6</v>
      </c>
      <c r="F112">
        <v>131200</v>
      </c>
      <c r="G112">
        <v>0.628</v>
      </c>
      <c r="H112">
        <v>9</v>
      </c>
      <c r="I112">
        <v>208902.89384135889</v>
      </c>
      <c r="J112">
        <v>14</v>
      </c>
      <c r="K112">
        <v>6.8000000000000005E-2</v>
      </c>
      <c r="L112">
        <v>0.2</v>
      </c>
      <c r="M112">
        <v>14</v>
      </c>
      <c r="N112">
        <v>6.7000000000000004E-2</v>
      </c>
      <c r="O112">
        <v>15</v>
      </c>
      <c r="P112">
        <v>5.2999999999999999E-2</v>
      </c>
      <c r="Q112">
        <v>4.8000000000000001E-2</v>
      </c>
      <c r="R112">
        <v>-0.8</v>
      </c>
      <c r="T112" t="s">
        <v>606</v>
      </c>
      <c r="U112">
        <v>1.01</v>
      </c>
      <c r="V112">
        <v>2</v>
      </c>
    </row>
    <row r="113" spans="1:22" x14ac:dyDescent="0.25">
      <c r="A113" t="s">
        <v>612</v>
      </c>
      <c r="B113">
        <v>285</v>
      </c>
      <c r="C113" t="s">
        <v>605</v>
      </c>
      <c r="D113">
        <v>19.8</v>
      </c>
      <c r="E113">
        <v>0.5</v>
      </c>
      <c r="F113">
        <v>99000</v>
      </c>
      <c r="G113">
        <v>3.5000000000000003E-2</v>
      </c>
      <c r="H113">
        <v>9</v>
      </c>
      <c r="I113">
        <v>2821267.9017712949</v>
      </c>
      <c r="J113">
        <v>150</v>
      </c>
      <c r="K113">
        <v>5.2999999999999999E-2</v>
      </c>
      <c r="L113">
        <v>0.6</v>
      </c>
      <c r="M113">
        <v>149</v>
      </c>
      <c r="N113">
        <v>5.2999999999999999E-2</v>
      </c>
      <c r="O113">
        <v>170</v>
      </c>
      <c r="P113">
        <v>5.2999999999999999E-2</v>
      </c>
      <c r="Q113">
        <v>4.8000000000000001E-2</v>
      </c>
      <c r="R113">
        <v>-21</v>
      </c>
      <c r="T113" t="s">
        <v>606</v>
      </c>
      <c r="U113">
        <v>4.49</v>
      </c>
    </row>
    <row r="114" spans="1:22" x14ac:dyDescent="0.25">
      <c r="A114" t="s">
        <v>112</v>
      </c>
      <c r="B114">
        <v>286</v>
      </c>
      <c r="C114" t="s">
        <v>605</v>
      </c>
      <c r="D114">
        <v>124.2</v>
      </c>
      <c r="E114">
        <v>0.55000000000000004</v>
      </c>
      <c r="F114">
        <v>683100</v>
      </c>
      <c r="G114">
        <v>7.9000000000000001E-2</v>
      </c>
      <c r="H114">
        <v>13</v>
      </c>
      <c r="I114">
        <v>8614367.6267861705</v>
      </c>
      <c r="J114">
        <v>1007</v>
      </c>
      <c r="K114">
        <v>0.11700000000000001</v>
      </c>
      <c r="L114">
        <v>21</v>
      </c>
      <c r="M114">
        <v>986</v>
      </c>
      <c r="N114">
        <v>0.114</v>
      </c>
      <c r="O114">
        <v>580</v>
      </c>
      <c r="P114">
        <v>6.0999999999999999E-2</v>
      </c>
      <c r="Q114">
        <v>5.3999999999999999E-2</v>
      </c>
      <c r="R114">
        <v>0</v>
      </c>
      <c r="T114" t="s">
        <v>606</v>
      </c>
      <c r="U114">
        <v>26.2</v>
      </c>
    </row>
    <row r="115" spans="1:22" x14ac:dyDescent="0.25">
      <c r="A115" t="s">
        <v>13</v>
      </c>
      <c r="B115">
        <v>43</v>
      </c>
      <c r="C115" t="s">
        <v>605</v>
      </c>
      <c r="D115">
        <v>31.7</v>
      </c>
      <c r="E115">
        <v>0.71</v>
      </c>
      <c r="F115">
        <v>225070</v>
      </c>
      <c r="G115">
        <v>0.153</v>
      </c>
      <c r="H115">
        <v>9</v>
      </c>
      <c r="I115">
        <v>1470523.343955996</v>
      </c>
      <c r="J115">
        <v>110</v>
      </c>
      <c r="K115">
        <v>7.4999999999999997E-2</v>
      </c>
      <c r="L115">
        <v>0.3</v>
      </c>
      <c r="M115">
        <v>110</v>
      </c>
      <c r="N115">
        <v>7.4999999999999997E-2</v>
      </c>
      <c r="O115">
        <v>94</v>
      </c>
      <c r="P115">
        <v>5.2999999999999999E-2</v>
      </c>
      <c r="Q115">
        <v>4.8000000000000001E-2</v>
      </c>
      <c r="R115">
        <v>16</v>
      </c>
      <c r="S115">
        <v>16</v>
      </c>
      <c r="T115" t="s">
        <v>606</v>
      </c>
      <c r="U115">
        <v>10.46</v>
      </c>
    </row>
    <row r="116" spans="1:22" x14ac:dyDescent="0.25">
      <c r="A116" t="s">
        <v>35</v>
      </c>
      <c r="B116">
        <v>114</v>
      </c>
      <c r="C116" t="s">
        <v>605</v>
      </c>
      <c r="D116">
        <v>17.2</v>
      </c>
      <c r="E116">
        <v>2.06</v>
      </c>
      <c r="F116">
        <v>354320</v>
      </c>
      <c r="G116">
        <v>0.17199999999999999</v>
      </c>
      <c r="H116">
        <v>9</v>
      </c>
      <c r="I116">
        <v>2062515.5017765502</v>
      </c>
      <c r="J116">
        <v>229</v>
      </c>
      <c r="K116">
        <v>0.111</v>
      </c>
      <c r="L116">
        <v>24.6</v>
      </c>
      <c r="M116">
        <v>205</v>
      </c>
      <c r="N116">
        <v>9.9000000000000005E-2</v>
      </c>
      <c r="O116">
        <v>133</v>
      </c>
      <c r="P116">
        <v>5.2999999999999999E-2</v>
      </c>
      <c r="Q116">
        <v>4.8000000000000001E-2</v>
      </c>
      <c r="R116">
        <v>71</v>
      </c>
      <c r="S116">
        <v>71</v>
      </c>
      <c r="T116" t="s">
        <v>606</v>
      </c>
      <c r="U116">
        <v>6.41</v>
      </c>
    </row>
    <row r="117" spans="1:22" x14ac:dyDescent="0.25">
      <c r="A117" t="s">
        <v>193</v>
      </c>
      <c r="B117">
        <v>469</v>
      </c>
      <c r="C117" t="s">
        <v>605</v>
      </c>
      <c r="D117">
        <v>167.9</v>
      </c>
      <c r="E117">
        <v>2.4500000000000002</v>
      </c>
      <c r="F117">
        <v>4113550.0000000005</v>
      </c>
      <c r="G117">
        <v>1.0999999999999999E-2</v>
      </c>
      <c r="H117">
        <v>9</v>
      </c>
      <c r="I117">
        <v>358503512.73173559</v>
      </c>
      <c r="J117">
        <v>25374</v>
      </c>
      <c r="K117">
        <v>7.0999999999999994E-2</v>
      </c>
      <c r="L117">
        <v>437.9</v>
      </c>
      <c r="M117">
        <v>24936</v>
      </c>
      <c r="N117">
        <v>7.0000000000000007E-2</v>
      </c>
      <c r="O117">
        <v>21011</v>
      </c>
      <c r="P117">
        <v>5.2999999999999999E-2</v>
      </c>
      <c r="Q117">
        <v>4.8000000000000001E-2</v>
      </c>
      <c r="R117">
        <v>3924</v>
      </c>
      <c r="T117" t="s">
        <v>606</v>
      </c>
      <c r="U117">
        <v>816.81</v>
      </c>
    </row>
    <row r="118" spans="1:22" x14ac:dyDescent="0.25">
      <c r="A118" t="s">
        <v>86</v>
      </c>
      <c r="B118">
        <v>222</v>
      </c>
      <c r="C118" t="s">
        <v>605</v>
      </c>
      <c r="D118">
        <v>9</v>
      </c>
      <c r="E118">
        <v>0.52</v>
      </c>
      <c r="F118">
        <v>46800</v>
      </c>
      <c r="G118">
        <v>0.23200000000000001</v>
      </c>
      <c r="H118">
        <v>9</v>
      </c>
      <c r="I118">
        <v>202144.12936260388</v>
      </c>
      <c r="J118">
        <v>28</v>
      </c>
      <c r="K118">
        <v>0.14000000000000001</v>
      </c>
      <c r="L118">
        <v>0</v>
      </c>
      <c r="M118">
        <v>28</v>
      </c>
      <c r="N118">
        <v>0.13900000000000001</v>
      </c>
      <c r="O118">
        <v>13</v>
      </c>
      <c r="P118">
        <v>5.2999999999999999E-2</v>
      </c>
      <c r="Q118">
        <v>4.8000000000000001E-2</v>
      </c>
      <c r="R118">
        <v>15</v>
      </c>
      <c r="S118">
        <v>15</v>
      </c>
      <c r="T118" t="s">
        <v>606</v>
      </c>
      <c r="U118">
        <v>0.57999999999999996</v>
      </c>
      <c r="V118" t="s">
        <v>628</v>
      </c>
    </row>
    <row r="119" spans="1:22" x14ac:dyDescent="0.25">
      <c r="A119" t="s">
        <v>308</v>
      </c>
      <c r="B119">
        <v>666</v>
      </c>
      <c r="C119" t="s">
        <v>605</v>
      </c>
      <c r="D119">
        <v>5.7</v>
      </c>
      <c r="E119">
        <v>1.05</v>
      </c>
      <c r="F119">
        <v>59850</v>
      </c>
      <c r="G119">
        <v>9.2999999999999999E-2</v>
      </c>
      <c r="H119">
        <v>9</v>
      </c>
      <c r="I119">
        <v>642989.29244766966</v>
      </c>
      <c r="J119">
        <v>131</v>
      </c>
      <c r="K119">
        <v>0.20499999999999999</v>
      </c>
      <c r="L119">
        <v>7.6</v>
      </c>
      <c r="M119">
        <v>124</v>
      </c>
      <c r="N119">
        <v>0.193</v>
      </c>
      <c r="O119">
        <v>40</v>
      </c>
      <c r="P119">
        <v>5.2999999999999999E-2</v>
      </c>
      <c r="Q119">
        <v>4.8000000000000001E-2</v>
      </c>
      <c r="R119">
        <v>84</v>
      </c>
      <c r="S119">
        <v>84</v>
      </c>
      <c r="T119" t="s">
        <v>606</v>
      </c>
      <c r="U119">
        <v>4.03</v>
      </c>
    </row>
    <row r="120" spans="1:22" x14ac:dyDescent="0.25">
      <c r="A120" t="s">
        <v>328</v>
      </c>
      <c r="B120">
        <v>699</v>
      </c>
      <c r="C120" t="s">
        <v>605</v>
      </c>
      <c r="D120">
        <v>28.1</v>
      </c>
      <c r="E120">
        <v>1.07</v>
      </c>
      <c r="F120">
        <v>300670</v>
      </c>
      <c r="G120">
        <v>3.2000000000000001E-2</v>
      </c>
      <c r="H120">
        <v>9</v>
      </c>
      <c r="I120">
        <v>9273692.1644995846</v>
      </c>
      <c r="J120">
        <v>1317</v>
      </c>
      <c r="K120">
        <v>0.14199999999999999</v>
      </c>
      <c r="L120">
        <v>24.9</v>
      </c>
      <c r="M120">
        <v>1292</v>
      </c>
      <c r="N120">
        <v>0.13900000000000001</v>
      </c>
      <c r="O120">
        <v>557</v>
      </c>
      <c r="P120">
        <v>5.2999999999999999E-2</v>
      </c>
      <c r="Q120">
        <v>4.8000000000000001E-2</v>
      </c>
      <c r="R120">
        <v>735</v>
      </c>
      <c r="S120">
        <v>730</v>
      </c>
      <c r="T120" t="s">
        <v>606</v>
      </c>
      <c r="U120">
        <v>61.85</v>
      </c>
    </row>
    <row r="121" spans="1:22" x14ac:dyDescent="0.25">
      <c r="A121" t="s">
        <v>362</v>
      </c>
      <c r="B121">
        <v>757</v>
      </c>
      <c r="C121" t="s">
        <v>605</v>
      </c>
      <c r="D121">
        <v>194.8</v>
      </c>
      <c r="E121">
        <v>2.12</v>
      </c>
      <c r="F121">
        <v>4129760</v>
      </c>
      <c r="G121">
        <v>1.3129999999999999</v>
      </c>
      <c r="H121">
        <v>9</v>
      </c>
      <c r="I121">
        <v>3145229.563926917</v>
      </c>
      <c r="J121">
        <v>167</v>
      </c>
      <c r="K121">
        <v>5.2999999999999999E-2</v>
      </c>
      <c r="L121">
        <v>4.5</v>
      </c>
      <c r="M121">
        <v>163</v>
      </c>
      <c r="N121">
        <v>5.1999999999999998E-2</v>
      </c>
      <c r="O121">
        <v>240</v>
      </c>
      <c r="P121">
        <v>5.2999999999999999E-2</v>
      </c>
      <c r="Q121">
        <v>4.8000000000000001E-2</v>
      </c>
      <c r="R121">
        <v>-77</v>
      </c>
      <c r="T121" t="s">
        <v>606</v>
      </c>
      <c r="U121">
        <v>15.39</v>
      </c>
      <c r="V121" t="s">
        <v>1306</v>
      </c>
    </row>
    <row r="122" spans="1:22" x14ac:dyDescent="0.25">
      <c r="A122" t="s">
        <v>407</v>
      </c>
      <c r="B122">
        <v>847</v>
      </c>
      <c r="C122" t="s">
        <v>605</v>
      </c>
      <c r="D122">
        <v>226.4</v>
      </c>
      <c r="E122">
        <v>2.74</v>
      </c>
      <c r="F122">
        <v>6203360.0000000009</v>
      </c>
      <c r="G122">
        <v>0.442</v>
      </c>
      <c r="H122">
        <v>9</v>
      </c>
      <c r="I122">
        <v>14028603.708776997</v>
      </c>
      <c r="J122">
        <v>1589</v>
      </c>
      <c r="K122">
        <v>0.113</v>
      </c>
      <c r="L122">
        <v>120.8</v>
      </c>
      <c r="M122">
        <v>1469</v>
      </c>
      <c r="N122">
        <v>0.105</v>
      </c>
      <c r="O122">
        <v>967</v>
      </c>
      <c r="P122">
        <v>5.2999999999999999E-2</v>
      </c>
      <c r="Q122">
        <v>4.8000000000000001E-2</v>
      </c>
      <c r="R122">
        <v>502</v>
      </c>
      <c r="S122">
        <v>502</v>
      </c>
      <c r="T122" t="s">
        <v>606</v>
      </c>
      <c r="U122">
        <v>65.06</v>
      </c>
    </row>
    <row r="123" spans="1:22" x14ac:dyDescent="0.25">
      <c r="A123" t="s">
        <v>408</v>
      </c>
      <c r="B123">
        <v>848</v>
      </c>
      <c r="C123" t="s">
        <v>605</v>
      </c>
      <c r="D123">
        <v>45.3</v>
      </c>
      <c r="E123">
        <v>0.82</v>
      </c>
      <c r="F123">
        <v>371460</v>
      </c>
      <c r="G123">
        <v>0.28899999999999998</v>
      </c>
      <c r="H123">
        <v>13</v>
      </c>
      <c r="I123">
        <v>1284414.2881412264</v>
      </c>
      <c r="J123">
        <v>157</v>
      </c>
      <c r="K123">
        <v>0.122</v>
      </c>
      <c r="L123">
        <v>37.799999999999997</v>
      </c>
      <c r="M123">
        <v>119</v>
      </c>
      <c r="N123">
        <v>9.2999999999999999E-2</v>
      </c>
      <c r="O123">
        <v>93</v>
      </c>
      <c r="P123">
        <v>6.0999999999999999E-2</v>
      </c>
      <c r="Q123">
        <v>5.3999999999999999E-2</v>
      </c>
      <c r="R123">
        <v>0</v>
      </c>
      <c r="S123">
        <v>17</v>
      </c>
      <c r="T123" t="s">
        <v>606</v>
      </c>
      <c r="U123">
        <v>6.84</v>
      </c>
    </row>
    <row r="124" spans="1:22" x14ac:dyDescent="0.25">
      <c r="A124" t="s">
        <v>172</v>
      </c>
      <c r="B124">
        <v>428</v>
      </c>
      <c r="C124" t="s">
        <v>605</v>
      </c>
      <c r="D124">
        <v>45.3</v>
      </c>
      <c r="E124">
        <v>1.8</v>
      </c>
      <c r="F124">
        <v>815400</v>
      </c>
      <c r="G124">
        <v>0.50600000000000001</v>
      </c>
      <c r="H124">
        <v>9</v>
      </c>
      <c r="I124">
        <v>1613006.9689456015</v>
      </c>
      <c r="J124">
        <v>89</v>
      </c>
      <c r="K124">
        <v>5.5E-2</v>
      </c>
      <c r="L124">
        <v>0.4</v>
      </c>
      <c r="M124">
        <v>88</v>
      </c>
      <c r="N124">
        <v>5.5E-2</v>
      </c>
      <c r="O124">
        <v>113</v>
      </c>
      <c r="P124">
        <v>5.2999999999999999E-2</v>
      </c>
      <c r="Q124">
        <v>4.8000000000000001E-2</v>
      </c>
      <c r="R124">
        <v>-24</v>
      </c>
      <c r="S124">
        <v>31</v>
      </c>
      <c r="T124" t="s">
        <v>606</v>
      </c>
      <c r="U124">
        <v>2.68</v>
      </c>
    </row>
    <row r="125" spans="1:22" x14ac:dyDescent="0.25">
      <c r="A125" t="s">
        <v>409</v>
      </c>
      <c r="B125">
        <v>849</v>
      </c>
      <c r="C125" t="s">
        <v>605</v>
      </c>
      <c r="D125">
        <v>7.9</v>
      </c>
      <c r="E125">
        <v>1.48</v>
      </c>
      <c r="F125">
        <v>116920</v>
      </c>
      <c r="G125">
        <v>8.0000000000000002E-3</v>
      </c>
      <c r="H125">
        <v>9</v>
      </c>
      <c r="I125">
        <v>15324489.600963224</v>
      </c>
      <c r="J125">
        <v>1287</v>
      </c>
      <c r="K125">
        <v>8.4000000000000005E-2</v>
      </c>
      <c r="L125">
        <v>89.7</v>
      </c>
      <c r="M125">
        <v>1198</v>
      </c>
      <c r="N125">
        <v>7.8E-2</v>
      </c>
      <c r="O125">
        <v>891</v>
      </c>
      <c r="P125">
        <v>5.2999999999999999E-2</v>
      </c>
      <c r="Q125">
        <v>4.8000000000000001E-2</v>
      </c>
      <c r="R125">
        <v>306</v>
      </c>
      <c r="S125">
        <v>12</v>
      </c>
      <c r="T125" t="s">
        <v>606</v>
      </c>
      <c r="U125">
        <v>71.069999999999993</v>
      </c>
    </row>
    <row r="126" spans="1:22" x14ac:dyDescent="0.25">
      <c r="A126" t="s">
        <v>36</v>
      </c>
      <c r="B126">
        <v>115</v>
      </c>
      <c r="C126" t="s">
        <v>605</v>
      </c>
      <c r="D126">
        <v>269.8</v>
      </c>
      <c r="E126">
        <v>1.97</v>
      </c>
      <c r="F126">
        <v>5315060</v>
      </c>
      <c r="G126">
        <v>8.8999999999999996E-2</v>
      </c>
      <c r="H126">
        <v>9</v>
      </c>
      <c r="I126">
        <v>59463537.423891336</v>
      </c>
      <c r="J126">
        <v>5344</v>
      </c>
      <c r="K126">
        <v>0.09</v>
      </c>
      <c r="L126">
        <v>92.9</v>
      </c>
      <c r="M126">
        <v>5251</v>
      </c>
      <c r="N126">
        <v>8.7999999999999995E-2</v>
      </c>
      <c r="O126">
        <v>3715</v>
      </c>
      <c r="P126">
        <v>5.2999999999999999E-2</v>
      </c>
      <c r="Q126">
        <v>4.8000000000000001E-2</v>
      </c>
      <c r="R126">
        <v>1536</v>
      </c>
      <c r="S126">
        <v>506</v>
      </c>
      <c r="T126" t="s">
        <v>606</v>
      </c>
      <c r="U126">
        <v>104.53</v>
      </c>
    </row>
    <row r="127" spans="1:22" x14ac:dyDescent="0.25">
      <c r="A127" t="s">
        <v>194</v>
      </c>
      <c r="B127">
        <v>470</v>
      </c>
      <c r="C127" t="s">
        <v>605</v>
      </c>
      <c r="D127">
        <v>342.5</v>
      </c>
      <c r="E127">
        <v>13.19</v>
      </c>
      <c r="F127">
        <v>45175750</v>
      </c>
      <c r="G127">
        <v>1.274</v>
      </c>
      <c r="H127">
        <v>10</v>
      </c>
      <c r="I127">
        <v>35460865.615378648</v>
      </c>
      <c r="J127">
        <v>586</v>
      </c>
      <c r="K127">
        <v>1.7000000000000001E-2</v>
      </c>
      <c r="L127">
        <v>4.4000000000000004</v>
      </c>
      <c r="M127">
        <v>582</v>
      </c>
      <c r="N127">
        <v>1.6E-2</v>
      </c>
      <c r="O127">
        <v>2598</v>
      </c>
      <c r="P127">
        <v>3.1E-2</v>
      </c>
      <c r="Q127">
        <v>4.4999999999999998E-2</v>
      </c>
      <c r="R127">
        <v>-2016</v>
      </c>
      <c r="T127" t="s">
        <v>606</v>
      </c>
      <c r="U127">
        <v>33.51</v>
      </c>
    </row>
    <row r="128" spans="1:22" x14ac:dyDescent="0.25">
      <c r="A128" t="s">
        <v>613</v>
      </c>
      <c r="B128">
        <v>290</v>
      </c>
      <c r="C128" t="s">
        <v>605</v>
      </c>
      <c r="D128">
        <v>84.9</v>
      </c>
      <c r="E128">
        <v>0.86</v>
      </c>
      <c r="F128">
        <v>730140</v>
      </c>
      <c r="G128">
        <v>0.29399999999999998</v>
      </c>
      <c r="H128">
        <v>13</v>
      </c>
      <c r="I128">
        <v>2487030.2880618479</v>
      </c>
      <c r="J128">
        <v>123</v>
      </c>
      <c r="K128">
        <v>4.9000000000000002E-2</v>
      </c>
      <c r="L128">
        <v>0.5</v>
      </c>
      <c r="M128">
        <v>122</v>
      </c>
      <c r="N128">
        <v>4.9000000000000002E-2</v>
      </c>
      <c r="O128">
        <v>180</v>
      </c>
      <c r="P128">
        <v>6.0999999999999999E-2</v>
      </c>
      <c r="Q128">
        <v>5.3999999999999999E-2</v>
      </c>
      <c r="R128">
        <v>0</v>
      </c>
      <c r="T128" t="s">
        <v>606</v>
      </c>
      <c r="U128">
        <v>5.26</v>
      </c>
    </row>
    <row r="129" spans="1:22" x14ac:dyDescent="0.25">
      <c r="A129" t="s">
        <v>195</v>
      </c>
      <c r="B129">
        <v>471</v>
      </c>
      <c r="C129" t="s">
        <v>605</v>
      </c>
      <c r="D129">
        <v>30.8</v>
      </c>
      <c r="E129">
        <v>2.54</v>
      </c>
      <c r="F129">
        <v>782320</v>
      </c>
      <c r="G129">
        <v>9.9000000000000005E-2</v>
      </c>
      <c r="H129">
        <v>9</v>
      </c>
      <c r="I129">
        <v>7863558.1405779431</v>
      </c>
      <c r="J129">
        <v>743</v>
      </c>
      <c r="K129">
        <v>9.5000000000000001E-2</v>
      </c>
      <c r="L129">
        <v>10.1</v>
      </c>
      <c r="M129">
        <v>733</v>
      </c>
      <c r="N129">
        <v>9.2999999999999999E-2</v>
      </c>
      <c r="O129">
        <v>494</v>
      </c>
      <c r="P129">
        <v>5.2999999999999999E-2</v>
      </c>
      <c r="Q129">
        <v>4.8000000000000001E-2</v>
      </c>
      <c r="R129">
        <v>239</v>
      </c>
      <c r="S129">
        <v>236</v>
      </c>
      <c r="T129" t="s">
        <v>606</v>
      </c>
      <c r="U129">
        <v>22.66</v>
      </c>
    </row>
    <row r="130" spans="1:22" x14ac:dyDescent="0.25">
      <c r="A130" t="s">
        <v>196</v>
      </c>
      <c r="B130">
        <v>472</v>
      </c>
      <c r="C130" t="s">
        <v>605</v>
      </c>
      <c r="D130">
        <v>40.1</v>
      </c>
      <c r="E130">
        <v>1.61</v>
      </c>
      <c r="F130">
        <v>645610</v>
      </c>
      <c r="G130">
        <v>0.58699999999999997</v>
      </c>
      <c r="H130">
        <v>9</v>
      </c>
      <c r="I130">
        <v>1099317.952941854</v>
      </c>
      <c r="J130">
        <v>163</v>
      </c>
      <c r="K130">
        <v>0.14799999999999999</v>
      </c>
      <c r="L130">
        <v>1.2</v>
      </c>
      <c r="M130">
        <v>161</v>
      </c>
      <c r="N130">
        <v>0.14599999999999999</v>
      </c>
      <c r="O130">
        <v>78</v>
      </c>
      <c r="P130">
        <v>5.2999999999999999E-2</v>
      </c>
      <c r="Q130">
        <v>4.8000000000000001E-2</v>
      </c>
      <c r="R130">
        <v>0</v>
      </c>
      <c r="T130" t="s">
        <v>606</v>
      </c>
      <c r="U130">
        <v>7.33</v>
      </c>
    </row>
    <row r="131" spans="1:22" x14ac:dyDescent="0.25">
      <c r="A131" t="s">
        <v>457</v>
      </c>
      <c r="B131">
        <v>940</v>
      </c>
      <c r="C131" t="s">
        <v>605</v>
      </c>
      <c r="D131">
        <v>10.6</v>
      </c>
      <c r="E131">
        <v>6.67</v>
      </c>
      <c r="F131">
        <v>707020</v>
      </c>
      <c r="G131">
        <v>2.1240000000000001</v>
      </c>
      <c r="H131">
        <v>10</v>
      </c>
      <c r="I131">
        <v>332889.55969569576</v>
      </c>
      <c r="J131">
        <v>21</v>
      </c>
      <c r="K131">
        <v>6.4000000000000001E-2</v>
      </c>
      <c r="L131">
        <v>0.1</v>
      </c>
      <c r="M131">
        <v>21</v>
      </c>
      <c r="N131">
        <v>6.3E-2</v>
      </c>
      <c r="O131">
        <v>26</v>
      </c>
      <c r="P131">
        <v>3.1E-2</v>
      </c>
      <c r="Q131">
        <v>4.4999999999999998E-2</v>
      </c>
      <c r="R131">
        <v>0</v>
      </c>
      <c r="T131" t="s">
        <v>606</v>
      </c>
      <c r="U131">
        <v>1.1599999999999999</v>
      </c>
    </row>
    <row r="132" spans="1:22" x14ac:dyDescent="0.25">
      <c r="A132" t="s">
        <v>276</v>
      </c>
      <c r="B132">
        <v>597</v>
      </c>
      <c r="C132" t="s">
        <v>605</v>
      </c>
      <c r="D132">
        <v>72.099999999999994</v>
      </c>
      <c r="E132">
        <v>4.3499999999999996</v>
      </c>
      <c r="F132">
        <v>3136349.9999999995</v>
      </c>
      <c r="G132">
        <v>1.044</v>
      </c>
      <c r="H132">
        <v>10</v>
      </c>
      <c r="I132">
        <v>3004916.4954770836</v>
      </c>
      <c r="J132">
        <v>65</v>
      </c>
      <c r="K132">
        <v>2.1999999999999999E-2</v>
      </c>
      <c r="L132">
        <v>0.2</v>
      </c>
      <c r="M132">
        <v>65</v>
      </c>
      <c r="N132">
        <v>2.1999999999999999E-2</v>
      </c>
      <c r="O132">
        <v>215</v>
      </c>
      <c r="P132">
        <v>3.1E-2</v>
      </c>
      <c r="Q132">
        <v>4.4999999999999998E-2</v>
      </c>
      <c r="R132">
        <v>0</v>
      </c>
      <c r="T132" t="s">
        <v>606</v>
      </c>
      <c r="U132">
        <v>8.65</v>
      </c>
    </row>
    <row r="133" spans="1:22" x14ac:dyDescent="0.25">
      <c r="A133" t="s">
        <v>626</v>
      </c>
      <c r="B133">
        <v>850</v>
      </c>
      <c r="C133" t="s">
        <v>605</v>
      </c>
      <c r="D133">
        <v>189.5</v>
      </c>
      <c r="E133">
        <v>4.8</v>
      </c>
      <c r="F133">
        <v>9096000</v>
      </c>
      <c r="G133">
        <v>0.48599999999999999</v>
      </c>
      <c r="H133">
        <v>10</v>
      </c>
      <c r="I133">
        <v>18722234.218301781</v>
      </c>
      <c r="J133">
        <v>1737</v>
      </c>
      <c r="K133">
        <v>9.2999999999999999E-2</v>
      </c>
      <c r="L133">
        <v>100</v>
      </c>
      <c r="M133">
        <v>1637</v>
      </c>
      <c r="N133">
        <v>8.6999999999999994E-2</v>
      </c>
      <c r="O133">
        <v>1250</v>
      </c>
      <c r="P133">
        <v>3.1E-2</v>
      </c>
      <c r="Q133">
        <v>4.4999999999999998E-2</v>
      </c>
      <c r="R133">
        <v>387</v>
      </c>
      <c r="S133">
        <v>355</v>
      </c>
      <c r="T133" t="s">
        <v>606</v>
      </c>
      <c r="U133">
        <v>109.86</v>
      </c>
    </row>
    <row r="134" spans="1:22" x14ac:dyDescent="0.25">
      <c r="A134" t="s">
        <v>410</v>
      </c>
      <c r="B134">
        <v>851</v>
      </c>
      <c r="C134" t="s">
        <v>605</v>
      </c>
      <c r="D134">
        <v>26.9</v>
      </c>
      <c r="E134">
        <v>2.99</v>
      </c>
      <c r="F134">
        <v>804310</v>
      </c>
      <c r="G134">
        <v>4.9000000000000002E-2</v>
      </c>
      <c r="H134">
        <v>9</v>
      </c>
      <c r="I134">
        <v>16534840.116719682</v>
      </c>
      <c r="J134">
        <v>1168</v>
      </c>
      <c r="K134">
        <v>7.0999999999999994E-2</v>
      </c>
      <c r="L134">
        <v>75.599999999999994</v>
      </c>
      <c r="M134">
        <v>1092</v>
      </c>
      <c r="N134">
        <v>6.6000000000000003E-2</v>
      </c>
      <c r="O134">
        <v>1007</v>
      </c>
      <c r="P134">
        <v>5.2999999999999999E-2</v>
      </c>
      <c r="Q134">
        <v>4.8000000000000001E-2</v>
      </c>
      <c r="R134">
        <v>85</v>
      </c>
      <c r="S134">
        <v>12</v>
      </c>
      <c r="T134" t="s">
        <v>606</v>
      </c>
      <c r="U134">
        <v>76.680000000000007</v>
      </c>
    </row>
    <row r="135" spans="1:22" x14ac:dyDescent="0.25">
      <c r="A135" t="s">
        <v>277</v>
      </c>
      <c r="B135">
        <v>598</v>
      </c>
      <c r="C135" t="s">
        <v>605</v>
      </c>
      <c r="D135">
        <v>13.9</v>
      </c>
      <c r="E135">
        <v>0.7</v>
      </c>
      <c r="F135">
        <v>97300</v>
      </c>
      <c r="G135">
        <v>2E-3</v>
      </c>
      <c r="H135">
        <v>9</v>
      </c>
      <c r="I135">
        <v>49015681.938787445</v>
      </c>
      <c r="J135">
        <v>2534</v>
      </c>
      <c r="K135">
        <v>5.1999999999999998E-2</v>
      </c>
      <c r="L135">
        <v>74.5</v>
      </c>
      <c r="M135">
        <v>2459</v>
      </c>
      <c r="N135">
        <v>0.05</v>
      </c>
      <c r="O135">
        <v>2806</v>
      </c>
      <c r="P135">
        <v>5.2999999999999999E-2</v>
      </c>
      <c r="Q135">
        <v>4.8000000000000001E-2</v>
      </c>
      <c r="R135">
        <v>0</v>
      </c>
      <c r="T135" t="s">
        <v>606</v>
      </c>
      <c r="U135">
        <v>78.290000000000006</v>
      </c>
    </row>
    <row r="136" spans="1:22" x14ac:dyDescent="0.25">
      <c r="A136" t="s">
        <v>113</v>
      </c>
      <c r="B136">
        <v>294</v>
      </c>
      <c r="C136" t="s">
        <v>605</v>
      </c>
      <c r="D136">
        <v>15.4</v>
      </c>
      <c r="E136">
        <v>2.29</v>
      </c>
      <c r="F136">
        <v>352660</v>
      </c>
      <c r="G136">
        <v>0.15</v>
      </c>
      <c r="H136">
        <v>13</v>
      </c>
      <c r="I136">
        <v>2354460.2401145496</v>
      </c>
      <c r="J136">
        <v>159</v>
      </c>
      <c r="K136">
        <v>6.8000000000000005E-2</v>
      </c>
      <c r="L136">
        <v>0.8</v>
      </c>
      <c r="M136">
        <v>159</v>
      </c>
      <c r="N136">
        <v>6.8000000000000005E-2</v>
      </c>
      <c r="O136">
        <v>164</v>
      </c>
      <c r="P136">
        <v>6.0999999999999999E-2</v>
      </c>
      <c r="Q136">
        <v>5.3999999999999999E-2</v>
      </c>
      <c r="R136">
        <v>-5</v>
      </c>
      <c r="T136" t="s">
        <v>606</v>
      </c>
      <c r="U136">
        <v>6.13</v>
      </c>
      <c r="V136" t="s">
        <v>1307</v>
      </c>
    </row>
    <row r="137" spans="1:22" x14ac:dyDescent="0.25">
      <c r="A137" t="s">
        <v>37</v>
      </c>
      <c r="B137">
        <v>117</v>
      </c>
      <c r="C137" t="s">
        <v>605</v>
      </c>
      <c r="D137">
        <v>5.0999999999999996</v>
      </c>
      <c r="E137">
        <v>2.67</v>
      </c>
      <c r="F137">
        <v>136170</v>
      </c>
      <c r="G137">
        <v>5.8000000000000003E-2</v>
      </c>
      <c r="H137">
        <v>13</v>
      </c>
      <c r="I137">
        <v>2340373.8417160613</v>
      </c>
      <c r="J137">
        <v>185</v>
      </c>
      <c r="K137">
        <v>7.9000000000000001E-2</v>
      </c>
      <c r="L137">
        <v>0.5</v>
      </c>
      <c r="M137">
        <v>185</v>
      </c>
      <c r="N137">
        <v>7.9000000000000001E-2</v>
      </c>
      <c r="O137">
        <v>156</v>
      </c>
      <c r="P137">
        <v>6.0999999999999999E-2</v>
      </c>
      <c r="Q137">
        <v>5.3999999999999999E-2</v>
      </c>
      <c r="R137">
        <v>29</v>
      </c>
      <c r="T137" t="s">
        <v>606</v>
      </c>
      <c r="U137">
        <v>3.15</v>
      </c>
    </row>
    <row r="138" spans="1:22" x14ac:dyDescent="0.25">
      <c r="A138" t="s">
        <v>411</v>
      </c>
      <c r="B138">
        <v>852</v>
      </c>
      <c r="C138" t="s">
        <v>605</v>
      </c>
      <c r="D138">
        <v>53.1</v>
      </c>
      <c r="E138">
        <v>0.79</v>
      </c>
      <c r="F138">
        <v>419490</v>
      </c>
      <c r="G138">
        <v>0.12</v>
      </c>
      <c r="H138">
        <v>9</v>
      </c>
      <c r="I138">
        <v>3501933.0145180533</v>
      </c>
      <c r="J138">
        <v>260</v>
      </c>
      <c r="K138">
        <v>7.3999999999999996E-2</v>
      </c>
      <c r="L138">
        <v>13.9</v>
      </c>
      <c r="M138">
        <v>246</v>
      </c>
      <c r="N138">
        <v>7.0000000000000007E-2</v>
      </c>
      <c r="O138">
        <v>222</v>
      </c>
      <c r="P138">
        <v>5.2999999999999999E-2</v>
      </c>
      <c r="Q138">
        <v>4.8000000000000001E-2</v>
      </c>
      <c r="R138">
        <v>0</v>
      </c>
      <c r="T138" t="s">
        <v>606</v>
      </c>
      <c r="U138">
        <v>22.79</v>
      </c>
    </row>
    <row r="139" spans="1:22" x14ac:dyDescent="0.25">
      <c r="A139" t="s">
        <v>114</v>
      </c>
      <c r="B139">
        <v>295</v>
      </c>
      <c r="C139" t="s">
        <v>605</v>
      </c>
      <c r="D139">
        <v>25</v>
      </c>
      <c r="E139">
        <v>1.55</v>
      </c>
      <c r="F139">
        <v>387500</v>
      </c>
      <c r="G139">
        <v>0.12</v>
      </c>
      <c r="H139">
        <v>9</v>
      </c>
      <c r="I139">
        <v>3225014.7230275669</v>
      </c>
      <c r="J139">
        <v>272</v>
      </c>
      <c r="K139">
        <v>8.4000000000000005E-2</v>
      </c>
      <c r="L139">
        <v>7.9</v>
      </c>
      <c r="M139">
        <v>264</v>
      </c>
      <c r="N139">
        <v>8.2000000000000003E-2</v>
      </c>
      <c r="O139">
        <v>204</v>
      </c>
      <c r="P139">
        <v>5.2999999999999999E-2</v>
      </c>
      <c r="Q139">
        <v>4.8000000000000001E-2</v>
      </c>
      <c r="R139">
        <v>60</v>
      </c>
      <c r="S139">
        <v>60</v>
      </c>
      <c r="T139" t="s">
        <v>606</v>
      </c>
      <c r="U139">
        <v>6.6</v>
      </c>
    </row>
    <row r="140" spans="1:22" x14ac:dyDescent="0.25">
      <c r="A140" t="s">
        <v>617</v>
      </c>
      <c r="B140">
        <v>599</v>
      </c>
      <c r="C140" t="s">
        <v>605</v>
      </c>
      <c r="D140">
        <v>214.8</v>
      </c>
      <c r="E140">
        <v>0.45</v>
      </c>
      <c r="F140">
        <v>966600</v>
      </c>
      <c r="G140">
        <v>1.4999999999999999E-2</v>
      </c>
      <c r="H140">
        <v>9</v>
      </c>
      <c r="I140">
        <v>66522733.101600729</v>
      </c>
      <c r="J140">
        <v>4308</v>
      </c>
      <c r="K140">
        <v>6.5000000000000002E-2</v>
      </c>
      <c r="L140">
        <v>14.7</v>
      </c>
      <c r="M140">
        <v>4293</v>
      </c>
      <c r="N140">
        <v>6.5000000000000002E-2</v>
      </c>
      <c r="O140">
        <v>3918</v>
      </c>
      <c r="P140">
        <v>5.2999999999999999E-2</v>
      </c>
      <c r="Q140">
        <v>4.8000000000000001E-2</v>
      </c>
      <c r="R140">
        <v>0</v>
      </c>
      <c r="T140" t="s">
        <v>606</v>
      </c>
      <c r="U140">
        <v>138.55000000000001</v>
      </c>
    </row>
    <row r="141" spans="1:22" x14ac:dyDescent="0.25">
      <c r="A141" t="s">
        <v>631</v>
      </c>
      <c r="B141">
        <v>922</v>
      </c>
      <c r="C141" t="s">
        <v>605</v>
      </c>
      <c r="D141">
        <v>11.9</v>
      </c>
      <c r="E141">
        <v>0.6</v>
      </c>
      <c r="F141">
        <v>71400</v>
      </c>
      <c r="G141">
        <v>0.156</v>
      </c>
      <c r="H141">
        <v>13</v>
      </c>
      <c r="I141">
        <v>457959.36352038017</v>
      </c>
      <c r="J141">
        <v>45</v>
      </c>
      <c r="K141">
        <v>9.8000000000000004E-2</v>
      </c>
      <c r="L141">
        <v>0.2</v>
      </c>
      <c r="M141">
        <v>45</v>
      </c>
      <c r="N141">
        <v>9.8000000000000004E-2</v>
      </c>
      <c r="O141">
        <v>32</v>
      </c>
      <c r="P141">
        <v>6.0999999999999999E-2</v>
      </c>
      <c r="Q141">
        <v>5.3999999999999999E-2</v>
      </c>
      <c r="R141">
        <v>0</v>
      </c>
      <c r="T141" t="s">
        <v>606</v>
      </c>
      <c r="U141">
        <v>2.15</v>
      </c>
    </row>
    <row r="142" spans="1:22" x14ac:dyDescent="0.25">
      <c r="A142" t="s">
        <v>38</v>
      </c>
      <c r="B142">
        <v>119</v>
      </c>
      <c r="C142" t="s">
        <v>605</v>
      </c>
      <c r="D142">
        <v>41.4</v>
      </c>
      <c r="E142">
        <v>0.84</v>
      </c>
      <c r="F142">
        <v>347760</v>
      </c>
      <c r="G142">
        <v>8.9999999999999993E-3</v>
      </c>
      <c r="H142">
        <v>9</v>
      </c>
      <c r="I142">
        <v>38763908.318621151</v>
      </c>
      <c r="J142">
        <v>3517</v>
      </c>
      <c r="K142">
        <v>9.0999999999999998E-2</v>
      </c>
      <c r="L142">
        <v>21.8</v>
      </c>
      <c r="M142">
        <v>3495</v>
      </c>
      <c r="N142">
        <v>0.09</v>
      </c>
      <c r="O142">
        <v>2262</v>
      </c>
      <c r="P142">
        <v>5.2999999999999999E-2</v>
      </c>
      <c r="Q142">
        <v>4.8000000000000001E-2</v>
      </c>
      <c r="R142">
        <v>1234</v>
      </c>
      <c r="S142">
        <v>294</v>
      </c>
      <c r="T142" t="s">
        <v>606</v>
      </c>
      <c r="U142">
        <v>63.15</v>
      </c>
    </row>
    <row r="143" spans="1:22" x14ac:dyDescent="0.25">
      <c r="A143" t="s">
        <v>197</v>
      </c>
      <c r="B143">
        <v>473</v>
      </c>
      <c r="C143" t="s">
        <v>605</v>
      </c>
      <c r="D143">
        <v>90.3</v>
      </c>
      <c r="E143">
        <v>1.2</v>
      </c>
      <c r="F143">
        <v>1083600</v>
      </c>
      <c r="G143">
        <v>4.4999999999999998E-2</v>
      </c>
      <c r="H143">
        <v>9</v>
      </c>
      <c r="I143">
        <v>23856553.437387645</v>
      </c>
      <c r="J143">
        <v>2198</v>
      </c>
      <c r="K143">
        <v>9.1999999999999998E-2</v>
      </c>
      <c r="L143">
        <v>22.3</v>
      </c>
      <c r="M143">
        <v>2176</v>
      </c>
      <c r="N143">
        <v>9.0999999999999998E-2</v>
      </c>
      <c r="O143">
        <v>1450</v>
      </c>
      <c r="P143">
        <v>5.2999999999999999E-2</v>
      </c>
      <c r="Q143">
        <v>4.8000000000000001E-2</v>
      </c>
      <c r="R143">
        <v>725</v>
      </c>
      <c r="S143">
        <v>725</v>
      </c>
      <c r="T143" t="s">
        <v>606</v>
      </c>
      <c r="U143">
        <v>53.08</v>
      </c>
    </row>
    <row r="144" spans="1:22" x14ac:dyDescent="0.25">
      <c r="A144" t="s">
        <v>115</v>
      </c>
      <c r="B144">
        <v>296</v>
      </c>
      <c r="C144" t="s">
        <v>605</v>
      </c>
      <c r="D144">
        <v>63.3</v>
      </c>
      <c r="E144">
        <v>0.97</v>
      </c>
      <c r="F144">
        <v>614010</v>
      </c>
      <c r="G144">
        <v>3.1E-2</v>
      </c>
      <c r="H144">
        <v>11</v>
      </c>
      <c r="I144">
        <v>19680318.200482573</v>
      </c>
      <c r="J144">
        <v>2118</v>
      </c>
      <c r="K144">
        <v>0.108</v>
      </c>
      <c r="L144">
        <v>40.799999999999997</v>
      </c>
      <c r="M144">
        <v>2077</v>
      </c>
      <c r="N144">
        <v>0.106</v>
      </c>
      <c r="O144">
        <v>1182</v>
      </c>
      <c r="P144">
        <v>5.2999999999999999E-2</v>
      </c>
      <c r="Q144">
        <v>4.8000000000000001E-2</v>
      </c>
      <c r="R144">
        <v>895</v>
      </c>
      <c r="S144">
        <v>895</v>
      </c>
      <c r="T144" t="s">
        <v>606</v>
      </c>
      <c r="U144">
        <v>59.81</v>
      </c>
    </row>
    <row r="145" spans="1:22" x14ac:dyDescent="0.25">
      <c r="A145" t="s">
        <v>81</v>
      </c>
      <c r="B145">
        <v>213</v>
      </c>
      <c r="C145" t="s">
        <v>605</v>
      </c>
      <c r="D145">
        <v>14.1</v>
      </c>
      <c r="E145">
        <v>2.12</v>
      </c>
      <c r="F145">
        <v>298920</v>
      </c>
      <c r="G145">
        <v>0.246</v>
      </c>
      <c r="H145">
        <v>9</v>
      </c>
      <c r="I145">
        <v>1214906.2524168608</v>
      </c>
      <c r="J145">
        <v>131</v>
      </c>
      <c r="K145">
        <v>0.108</v>
      </c>
      <c r="L145">
        <v>3.7</v>
      </c>
      <c r="M145">
        <v>127</v>
      </c>
      <c r="N145">
        <v>0.105</v>
      </c>
      <c r="O145">
        <v>80</v>
      </c>
      <c r="P145">
        <v>5.2999999999999999E-2</v>
      </c>
      <c r="Q145">
        <v>4.8000000000000001E-2</v>
      </c>
      <c r="R145">
        <v>47</v>
      </c>
      <c r="S145">
        <v>47</v>
      </c>
      <c r="T145" t="s">
        <v>606</v>
      </c>
      <c r="U145">
        <v>3.81</v>
      </c>
      <c r="V145">
        <v>4</v>
      </c>
    </row>
    <row r="146" spans="1:22" x14ac:dyDescent="0.25">
      <c r="A146" t="s">
        <v>168</v>
      </c>
      <c r="B146">
        <v>418</v>
      </c>
      <c r="C146" t="s">
        <v>605</v>
      </c>
      <c r="D146">
        <v>11.3</v>
      </c>
      <c r="E146">
        <v>0.3</v>
      </c>
      <c r="F146">
        <v>33900</v>
      </c>
      <c r="G146">
        <v>3.0000000000000001E-3</v>
      </c>
      <c r="H146">
        <v>9</v>
      </c>
      <c r="I146">
        <v>12182015.258520594</v>
      </c>
      <c r="J146">
        <v>1596</v>
      </c>
      <c r="K146">
        <v>0.13100000000000001</v>
      </c>
      <c r="L146">
        <v>13.8</v>
      </c>
      <c r="M146">
        <v>1583</v>
      </c>
      <c r="N146">
        <v>0.13</v>
      </c>
      <c r="O146">
        <v>700</v>
      </c>
      <c r="P146">
        <v>5.2999999999999999E-2</v>
      </c>
      <c r="Q146">
        <v>4.8000000000000001E-2</v>
      </c>
      <c r="R146">
        <v>883</v>
      </c>
      <c r="S146">
        <v>883</v>
      </c>
      <c r="T146" t="s">
        <v>606</v>
      </c>
      <c r="U146">
        <v>53.05</v>
      </c>
    </row>
    <row r="147" spans="1:22" x14ac:dyDescent="0.25">
      <c r="A147" t="s">
        <v>329</v>
      </c>
      <c r="B147">
        <v>703</v>
      </c>
      <c r="C147" t="s">
        <v>605</v>
      </c>
      <c r="D147">
        <v>50.1</v>
      </c>
      <c r="E147">
        <v>0.37</v>
      </c>
      <c r="F147">
        <v>185370</v>
      </c>
      <c r="G147">
        <v>5.2999999999999999E-2</v>
      </c>
      <c r="H147">
        <v>13</v>
      </c>
      <c r="I147">
        <v>3524911.2069245563</v>
      </c>
      <c r="J147">
        <v>480</v>
      </c>
      <c r="K147">
        <v>0.13600000000000001</v>
      </c>
      <c r="L147">
        <v>194.1</v>
      </c>
      <c r="M147">
        <v>286</v>
      </c>
      <c r="N147">
        <v>8.1000000000000003E-2</v>
      </c>
      <c r="O147">
        <v>233</v>
      </c>
      <c r="P147">
        <v>6.0999999999999999E-2</v>
      </c>
      <c r="Q147">
        <v>5.3999999999999999E-2</v>
      </c>
      <c r="R147">
        <v>0</v>
      </c>
      <c r="S147">
        <v>263</v>
      </c>
      <c r="T147" t="s">
        <v>606</v>
      </c>
      <c r="U147">
        <v>20.36</v>
      </c>
    </row>
    <row r="148" spans="1:22" x14ac:dyDescent="0.25">
      <c r="A148" t="s">
        <v>387</v>
      </c>
      <c r="B148">
        <v>810</v>
      </c>
      <c r="C148" t="s">
        <v>605</v>
      </c>
      <c r="D148">
        <v>19.899999999999999</v>
      </c>
      <c r="E148">
        <v>1.0900000000000001</v>
      </c>
      <c r="F148">
        <v>216910.00000000003</v>
      </c>
      <c r="G148">
        <v>5.5E-2</v>
      </c>
      <c r="H148">
        <v>11</v>
      </c>
      <c r="I148">
        <v>3945912.6482345113</v>
      </c>
      <c r="J148">
        <v>353</v>
      </c>
      <c r="K148">
        <v>8.8999999999999996E-2</v>
      </c>
      <c r="L148">
        <v>0.1</v>
      </c>
      <c r="M148">
        <v>353</v>
      </c>
      <c r="N148">
        <v>8.8999999999999996E-2</v>
      </c>
      <c r="O148">
        <v>241</v>
      </c>
      <c r="P148">
        <v>5.2999999999999999E-2</v>
      </c>
      <c r="Q148">
        <v>4.8000000000000001E-2</v>
      </c>
      <c r="R148">
        <v>111</v>
      </c>
      <c r="S148">
        <v>7</v>
      </c>
      <c r="T148" t="s">
        <v>606</v>
      </c>
      <c r="U148">
        <v>17.2</v>
      </c>
    </row>
    <row r="149" spans="1:22" x14ac:dyDescent="0.25">
      <c r="A149" t="s">
        <v>116</v>
      </c>
      <c r="B149">
        <v>297</v>
      </c>
      <c r="C149" t="s">
        <v>605</v>
      </c>
      <c r="D149">
        <v>13.5</v>
      </c>
      <c r="E149">
        <v>1.03</v>
      </c>
      <c r="F149">
        <v>139050</v>
      </c>
      <c r="G149">
        <v>2.1000000000000001E-2</v>
      </c>
      <c r="H149">
        <v>9</v>
      </c>
      <c r="I149">
        <v>6523193.293901151</v>
      </c>
      <c r="J149">
        <v>703</v>
      </c>
      <c r="K149">
        <v>0.108</v>
      </c>
      <c r="L149">
        <v>10.9</v>
      </c>
      <c r="M149">
        <v>692</v>
      </c>
      <c r="N149">
        <v>0.106</v>
      </c>
      <c r="O149">
        <v>388</v>
      </c>
      <c r="P149">
        <v>5.2999999999999999E-2</v>
      </c>
      <c r="Q149">
        <v>4.8000000000000001E-2</v>
      </c>
      <c r="R149">
        <v>305</v>
      </c>
      <c r="S149">
        <v>232</v>
      </c>
      <c r="T149" t="s">
        <v>606</v>
      </c>
      <c r="U149">
        <v>12.05</v>
      </c>
    </row>
    <row r="150" spans="1:22" x14ac:dyDescent="0.25">
      <c r="A150" t="s">
        <v>173</v>
      </c>
      <c r="B150">
        <v>429</v>
      </c>
      <c r="C150" t="s">
        <v>605</v>
      </c>
      <c r="D150">
        <v>58.8</v>
      </c>
      <c r="E150">
        <v>1.62</v>
      </c>
      <c r="F150">
        <v>952560.00000000012</v>
      </c>
      <c r="G150">
        <v>3.0000000000000001E-3</v>
      </c>
      <c r="H150">
        <v>9</v>
      </c>
      <c r="I150">
        <v>350001810.68018621</v>
      </c>
      <c r="J150">
        <v>29954</v>
      </c>
      <c r="K150">
        <v>8.5999999999999993E-2</v>
      </c>
      <c r="L150">
        <v>700.6</v>
      </c>
      <c r="M150">
        <v>29254</v>
      </c>
      <c r="N150">
        <v>8.4000000000000005E-2</v>
      </c>
      <c r="O150">
        <v>20098</v>
      </c>
      <c r="P150">
        <v>5.2999999999999999E-2</v>
      </c>
      <c r="Q150">
        <v>4.8000000000000001E-2</v>
      </c>
      <c r="R150">
        <v>9156</v>
      </c>
      <c r="S150">
        <v>8912</v>
      </c>
      <c r="T150" t="s">
        <v>606</v>
      </c>
      <c r="U150">
        <v>724.08</v>
      </c>
      <c r="V150">
        <v>4</v>
      </c>
    </row>
    <row r="151" spans="1:22" x14ac:dyDescent="0.25">
      <c r="A151" t="s">
        <v>609</v>
      </c>
      <c r="B151">
        <v>121</v>
      </c>
      <c r="C151" t="s">
        <v>605</v>
      </c>
      <c r="D151">
        <v>9.6999999999999993</v>
      </c>
      <c r="E151">
        <v>0.93</v>
      </c>
      <c r="F151">
        <v>90210</v>
      </c>
      <c r="G151">
        <v>0.13700000000000001</v>
      </c>
      <c r="H151">
        <v>11</v>
      </c>
      <c r="I151">
        <v>656705.30194096442</v>
      </c>
      <c r="J151">
        <v>46</v>
      </c>
      <c r="K151">
        <v>7.0000000000000007E-2</v>
      </c>
      <c r="L151">
        <v>0.3</v>
      </c>
      <c r="M151">
        <v>45</v>
      </c>
      <c r="N151">
        <v>6.9000000000000006E-2</v>
      </c>
      <c r="O151">
        <v>42</v>
      </c>
      <c r="P151">
        <v>5.2999999999999999E-2</v>
      </c>
      <c r="Q151">
        <v>4.8000000000000001E-2</v>
      </c>
      <c r="R151">
        <v>3</v>
      </c>
      <c r="S151">
        <v>3</v>
      </c>
      <c r="T151" t="s">
        <v>606</v>
      </c>
      <c r="U151">
        <v>1.44</v>
      </c>
    </row>
    <row r="152" spans="1:22" x14ac:dyDescent="0.25">
      <c r="A152" t="s">
        <v>117</v>
      </c>
      <c r="B152">
        <v>299</v>
      </c>
      <c r="C152" t="s">
        <v>605</v>
      </c>
      <c r="D152">
        <v>27.3</v>
      </c>
      <c r="E152">
        <v>0.99</v>
      </c>
      <c r="F152">
        <v>270270</v>
      </c>
      <c r="G152">
        <v>7.0999999999999994E-2</v>
      </c>
      <c r="H152">
        <v>11</v>
      </c>
      <c r="I152">
        <v>3790260.5599760446</v>
      </c>
      <c r="J152">
        <v>623</v>
      </c>
      <c r="K152">
        <v>0.16400000000000001</v>
      </c>
      <c r="L152">
        <v>7.5</v>
      </c>
      <c r="M152">
        <v>616</v>
      </c>
      <c r="N152">
        <v>0.16300000000000001</v>
      </c>
      <c r="O152">
        <v>234</v>
      </c>
      <c r="P152">
        <v>5.2999999999999999E-2</v>
      </c>
      <c r="Q152">
        <v>4.8000000000000001E-2</v>
      </c>
      <c r="R152">
        <v>381</v>
      </c>
      <c r="S152">
        <v>381</v>
      </c>
      <c r="T152" t="s">
        <v>606</v>
      </c>
      <c r="U152">
        <v>9.5500000000000007</v>
      </c>
    </row>
    <row r="153" spans="1:22" x14ac:dyDescent="0.25">
      <c r="A153" t="s">
        <v>363</v>
      </c>
      <c r="B153">
        <v>758</v>
      </c>
      <c r="C153" t="s">
        <v>605</v>
      </c>
      <c r="D153">
        <v>11.7</v>
      </c>
      <c r="E153">
        <v>1.83</v>
      </c>
      <c r="F153">
        <v>214110</v>
      </c>
      <c r="G153">
        <v>0.11799999999999999</v>
      </c>
      <c r="H153">
        <v>9</v>
      </c>
      <c r="I153">
        <v>1809150.6469414078</v>
      </c>
      <c r="J153">
        <v>157</v>
      </c>
      <c r="K153">
        <v>8.6999999999999994E-2</v>
      </c>
      <c r="L153">
        <v>4.0999999999999996</v>
      </c>
      <c r="M153">
        <v>153</v>
      </c>
      <c r="N153">
        <v>8.5000000000000006E-2</v>
      </c>
      <c r="O153">
        <v>115</v>
      </c>
      <c r="P153">
        <v>5.2999999999999999E-2</v>
      </c>
      <c r="Q153">
        <v>4.8000000000000001E-2</v>
      </c>
      <c r="R153">
        <v>39</v>
      </c>
      <c r="S153">
        <v>39</v>
      </c>
      <c r="T153" t="s">
        <v>606</v>
      </c>
      <c r="U153">
        <v>8.1999999999999993</v>
      </c>
    </row>
    <row r="154" spans="1:22" x14ac:dyDescent="0.25">
      <c r="A154" t="s">
        <v>462</v>
      </c>
      <c r="B154">
        <v>960</v>
      </c>
      <c r="C154" t="s">
        <v>605</v>
      </c>
      <c r="D154">
        <v>193</v>
      </c>
      <c r="E154">
        <v>2.14</v>
      </c>
      <c r="F154">
        <v>4130200.0000000005</v>
      </c>
      <c r="G154">
        <v>1.6040000000000001</v>
      </c>
      <c r="H154">
        <v>9</v>
      </c>
      <c r="I154">
        <v>2575499.904551575</v>
      </c>
      <c r="J154">
        <v>467</v>
      </c>
      <c r="K154">
        <v>0.18099999999999999</v>
      </c>
      <c r="L154">
        <v>4.9000000000000004</v>
      </c>
      <c r="M154">
        <v>462</v>
      </c>
      <c r="N154">
        <v>0.17899999999999999</v>
      </c>
      <c r="O154">
        <v>201</v>
      </c>
      <c r="P154">
        <v>5.2999999999999999E-2</v>
      </c>
      <c r="Q154">
        <v>4.8000000000000001E-2</v>
      </c>
      <c r="R154">
        <v>262</v>
      </c>
      <c r="S154">
        <v>262</v>
      </c>
      <c r="T154" t="s">
        <v>606</v>
      </c>
      <c r="U154">
        <v>18.03</v>
      </c>
      <c r="V154">
        <v>2</v>
      </c>
    </row>
    <row r="155" spans="1:22" x14ac:dyDescent="0.25">
      <c r="A155" t="s">
        <v>330</v>
      </c>
      <c r="B155">
        <v>704</v>
      </c>
      <c r="C155" t="s">
        <v>605</v>
      </c>
      <c r="D155">
        <v>68.3</v>
      </c>
      <c r="E155">
        <v>0.54</v>
      </c>
      <c r="F155">
        <v>368820</v>
      </c>
      <c r="G155">
        <v>0.88900000000000001</v>
      </c>
      <c r="H155">
        <v>15</v>
      </c>
      <c r="I155">
        <v>414810.65020243957</v>
      </c>
      <c r="J155">
        <v>14</v>
      </c>
      <c r="K155">
        <v>3.4000000000000002E-2</v>
      </c>
      <c r="L155">
        <v>0.1</v>
      </c>
      <c r="M155">
        <v>14</v>
      </c>
      <c r="N155">
        <v>3.4000000000000002E-2</v>
      </c>
      <c r="O155">
        <v>33</v>
      </c>
      <c r="P155">
        <v>6.0999999999999999E-2</v>
      </c>
      <c r="Q155">
        <v>5.3999999999999999E-2</v>
      </c>
      <c r="R155">
        <v>-19</v>
      </c>
      <c r="T155" t="s">
        <v>606</v>
      </c>
      <c r="U155">
        <v>2.1</v>
      </c>
      <c r="V155">
        <v>4</v>
      </c>
    </row>
    <row r="156" spans="1:22" x14ac:dyDescent="0.25">
      <c r="A156" t="s">
        <v>198</v>
      </c>
      <c r="B156">
        <v>474</v>
      </c>
      <c r="C156" t="s">
        <v>605</v>
      </c>
      <c r="D156">
        <v>8.4</v>
      </c>
      <c r="E156">
        <v>1.93</v>
      </c>
      <c r="F156">
        <v>162120</v>
      </c>
      <c r="G156">
        <v>0.17299999999999999</v>
      </c>
      <c r="H156">
        <v>9</v>
      </c>
      <c r="I156">
        <v>939173.93780431373</v>
      </c>
      <c r="J156">
        <v>39</v>
      </c>
      <c r="K156">
        <v>4.1000000000000002E-2</v>
      </c>
      <c r="L156">
        <v>2</v>
      </c>
      <c r="M156">
        <v>37</v>
      </c>
      <c r="N156">
        <v>3.9E-2</v>
      </c>
      <c r="O156">
        <v>61</v>
      </c>
      <c r="P156">
        <v>5.2999999999999999E-2</v>
      </c>
      <c r="Q156">
        <v>4.8000000000000001E-2</v>
      </c>
      <c r="R156">
        <v>-24</v>
      </c>
      <c r="T156" t="s">
        <v>606</v>
      </c>
      <c r="U156">
        <v>1.79</v>
      </c>
      <c r="V156" t="s">
        <v>1306</v>
      </c>
    </row>
    <row r="157" spans="1:22" x14ac:dyDescent="0.25">
      <c r="A157" t="s">
        <v>199</v>
      </c>
      <c r="B157">
        <v>475</v>
      </c>
      <c r="C157" t="s">
        <v>605</v>
      </c>
      <c r="D157">
        <v>2</v>
      </c>
      <c r="E157">
        <v>3.35</v>
      </c>
      <c r="F157">
        <v>67000</v>
      </c>
      <c r="G157">
        <v>0.14799999999999999</v>
      </c>
      <c r="H157">
        <v>2</v>
      </c>
      <c r="I157">
        <v>453704.24759855395</v>
      </c>
      <c r="J157">
        <v>10</v>
      </c>
      <c r="K157">
        <v>2.1999999999999999E-2</v>
      </c>
      <c r="L157">
        <v>0</v>
      </c>
      <c r="M157">
        <v>10</v>
      </c>
      <c r="N157">
        <v>2.1999999999999999E-2</v>
      </c>
      <c r="O157">
        <v>28</v>
      </c>
      <c r="P157">
        <v>0.03</v>
      </c>
      <c r="Q157">
        <v>4.3999999999999997E-2</v>
      </c>
      <c r="R157">
        <v>-17</v>
      </c>
      <c r="S157">
        <v>2</v>
      </c>
      <c r="T157" t="s">
        <v>606</v>
      </c>
      <c r="U157">
        <v>0.65</v>
      </c>
    </row>
    <row r="158" spans="1:22" x14ac:dyDescent="0.25">
      <c r="A158" t="s">
        <v>458</v>
      </c>
      <c r="B158">
        <v>941</v>
      </c>
      <c r="C158" t="s">
        <v>605</v>
      </c>
      <c r="D158">
        <v>17.5</v>
      </c>
      <c r="E158">
        <v>0.39</v>
      </c>
      <c r="F158">
        <v>68250</v>
      </c>
      <c r="G158">
        <v>0.25900000000000001</v>
      </c>
      <c r="H158">
        <v>13</v>
      </c>
      <c r="I158">
        <v>263830.8796823711</v>
      </c>
      <c r="J158">
        <v>17</v>
      </c>
      <c r="K158">
        <v>6.4000000000000001E-2</v>
      </c>
      <c r="L158">
        <v>0</v>
      </c>
      <c r="M158">
        <v>17</v>
      </c>
      <c r="N158">
        <v>6.4000000000000001E-2</v>
      </c>
      <c r="O158">
        <v>19</v>
      </c>
      <c r="P158">
        <v>6.0999999999999999E-2</v>
      </c>
      <c r="Q158">
        <v>5.3999999999999999E-2</v>
      </c>
      <c r="R158">
        <v>-2</v>
      </c>
      <c r="T158" t="s">
        <v>606</v>
      </c>
      <c r="U158">
        <v>1.1599999999999999</v>
      </c>
    </row>
    <row r="159" spans="1:22" x14ac:dyDescent="0.25">
      <c r="A159" t="s">
        <v>637</v>
      </c>
      <c r="B159">
        <v>1217</v>
      </c>
      <c r="C159" t="s">
        <v>605</v>
      </c>
      <c r="D159">
        <v>48.3</v>
      </c>
      <c r="E159">
        <v>0.5</v>
      </c>
      <c r="F159">
        <v>241500</v>
      </c>
      <c r="G159">
        <v>0.14799999999999999</v>
      </c>
      <c r="H159">
        <v>17</v>
      </c>
      <c r="I159">
        <v>1630293.9236193481</v>
      </c>
      <c r="J159">
        <v>200</v>
      </c>
      <c r="K159">
        <v>0.123</v>
      </c>
      <c r="L159">
        <v>0.8</v>
      </c>
      <c r="M159">
        <v>199</v>
      </c>
      <c r="N159">
        <v>0.122</v>
      </c>
      <c r="O159" t="s">
        <v>1303</v>
      </c>
      <c r="R159" t="s">
        <v>1303</v>
      </c>
      <c r="T159" t="s">
        <v>606</v>
      </c>
      <c r="U159">
        <v>5.52</v>
      </c>
    </row>
    <row r="160" spans="1:22" x14ac:dyDescent="0.25">
      <c r="A160" t="s">
        <v>449</v>
      </c>
      <c r="B160">
        <v>924</v>
      </c>
      <c r="C160" t="s">
        <v>605</v>
      </c>
      <c r="D160">
        <v>5.9</v>
      </c>
      <c r="E160">
        <v>3.57</v>
      </c>
      <c r="F160">
        <v>210630</v>
      </c>
      <c r="G160">
        <v>3.3359999999999999</v>
      </c>
      <c r="H160">
        <v>10</v>
      </c>
      <c r="I160">
        <v>63132.417749579428</v>
      </c>
      <c r="J160">
        <v>5.3</v>
      </c>
      <c r="K160">
        <v>8.4000000000000005E-2</v>
      </c>
      <c r="L160">
        <v>0</v>
      </c>
      <c r="M160">
        <v>5.3</v>
      </c>
      <c r="N160">
        <v>8.4000000000000005E-2</v>
      </c>
      <c r="O160">
        <v>5.2</v>
      </c>
      <c r="P160">
        <v>3.1E-2</v>
      </c>
      <c r="Q160">
        <v>4.4999999999999998E-2</v>
      </c>
      <c r="R160">
        <v>0.1</v>
      </c>
      <c r="S160">
        <v>0.1</v>
      </c>
      <c r="T160" t="s">
        <v>606</v>
      </c>
      <c r="U160">
        <v>0.34</v>
      </c>
    </row>
    <row r="161" spans="1:22" x14ac:dyDescent="0.25">
      <c r="A161" t="s">
        <v>174</v>
      </c>
      <c r="B161">
        <v>430</v>
      </c>
      <c r="C161" t="s">
        <v>605</v>
      </c>
      <c r="D161">
        <v>132.30000000000001</v>
      </c>
      <c r="E161">
        <v>1.1399999999999999</v>
      </c>
      <c r="F161">
        <v>1508219.9999999998</v>
      </c>
      <c r="G161">
        <v>0.11</v>
      </c>
      <c r="H161">
        <v>9</v>
      </c>
      <c r="I161">
        <v>13673444.310401751</v>
      </c>
      <c r="J161">
        <v>694</v>
      </c>
      <c r="K161">
        <v>5.0999999999999997E-2</v>
      </c>
      <c r="L161">
        <v>1.7</v>
      </c>
      <c r="M161">
        <v>692</v>
      </c>
      <c r="N161">
        <v>5.0999999999999997E-2</v>
      </c>
      <c r="O161">
        <v>863</v>
      </c>
      <c r="P161">
        <v>5.2999999999999999E-2</v>
      </c>
      <c r="Q161">
        <v>4.8000000000000001E-2</v>
      </c>
      <c r="R161">
        <v>-170</v>
      </c>
      <c r="T161" t="s">
        <v>606</v>
      </c>
      <c r="U161">
        <v>23.74</v>
      </c>
    </row>
    <row r="162" spans="1:22" x14ac:dyDescent="0.25">
      <c r="A162" t="s">
        <v>88</v>
      </c>
      <c r="B162">
        <v>226</v>
      </c>
      <c r="C162" t="s">
        <v>605</v>
      </c>
      <c r="D162">
        <v>60.1</v>
      </c>
      <c r="E162">
        <v>1.89</v>
      </c>
      <c r="F162">
        <v>1135890</v>
      </c>
      <c r="G162">
        <v>0.35799999999999998</v>
      </c>
      <c r="H162">
        <v>9</v>
      </c>
      <c r="I162">
        <v>3174786.5524175721</v>
      </c>
      <c r="J162">
        <v>281</v>
      </c>
      <c r="K162">
        <v>8.8999999999999996E-2</v>
      </c>
      <c r="L162">
        <v>3.7</v>
      </c>
      <c r="M162">
        <v>278</v>
      </c>
      <c r="N162">
        <v>8.7999999999999995E-2</v>
      </c>
      <c r="O162">
        <v>215</v>
      </c>
      <c r="P162">
        <v>5.2999999999999999E-2</v>
      </c>
      <c r="Q162">
        <v>4.8000000000000001E-2</v>
      </c>
      <c r="R162">
        <v>62</v>
      </c>
      <c r="S162">
        <v>59</v>
      </c>
      <c r="T162" t="s">
        <v>606</v>
      </c>
      <c r="U162">
        <v>10.61</v>
      </c>
    </row>
    <row r="163" spans="1:22" x14ac:dyDescent="0.25">
      <c r="A163" t="s">
        <v>412</v>
      </c>
      <c r="B163">
        <v>856</v>
      </c>
      <c r="C163" t="s">
        <v>605</v>
      </c>
      <c r="D163">
        <v>5.6</v>
      </c>
      <c r="E163">
        <v>4.9000000000000004</v>
      </c>
      <c r="F163">
        <v>274400</v>
      </c>
      <c r="G163">
        <v>11.180999999999999</v>
      </c>
      <c r="H163">
        <v>10</v>
      </c>
      <c r="I163">
        <v>24541.306392358434</v>
      </c>
      <c r="J163">
        <v>1.2</v>
      </c>
      <c r="K163">
        <v>4.8000000000000001E-2</v>
      </c>
      <c r="L163">
        <v>0</v>
      </c>
      <c r="M163">
        <v>1.2</v>
      </c>
      <c r="N163">
        <v>4.9000000000000002E-2</v>
      </c>
      <c r="O163">
        <v>2.4</v>
      </c>
      <c r="P163">
        <v>3.1E-2</v>
      </c>
      <c r="Q163">
        <v>4.4999999999999998E-2</v>
      </c>
      <c r="R163">
        <v>-1</v>
      </c>
      <c r="S163">
        <v>0.3</v>
      </c>
      <c r="T163" t="s">
        <v>606</v>
      </c>
      <c r="U163">
        <v>0.17</v>
      </c>
      <c r="V163">
        <v>1</v>
      </c>
    </row>
    <row r="164" spans="1:22" x14ac:dyDescent="0.25">
      <c r="A164" t="s">
        <v>118</v>
      </c>
      <c r="B164">
        <v>301</v>
      </c>
      <c r="C164" t="s">
        <v>605</v>
      </c>
      <c r="D164">
        <v>27.9</v>
      </c>
      <c r="E164">
        <v>0.26</v>
      </c>
      <c r="F164">
        <v>72540</v>
      </c>
      <c r="G164">
        <v>5.0000000000000001E-3</v>
      </c>
      <c r="H164">
        <v>11</v>
      </c>
      <c r="I164">
        <v>14660565.170297734</v>
      </c>
      <c r="J164">
        <v>849</v>
      </c>
      <c r="K164">
        <v>5.8000000000000003E-2</v>
      </c>
      <c r="L164">
        <v>5.9</v>
      </c>
      <c r="M164">
        <v>843</v>
      </c>
      <c r="N164">
        <v>5.8000000000000003E-2</v>
      </c>
      <c r="O164">
        <v>848</v>
      </c>
      <c r="P164">
        <v>5.2999999999999999E-2</v>
      </c>
      <c r="Q164">
        <v>4.8000000000000001E-2</v>
      </c>
      <c r="R164">
        <v>-4</v>
      </c>
      <c r="T164" t="s">
        <v>606</v>
      </c>
      <c r="U164">
        <v>37.42</v>
      </c>
    </row>
    <row r="165" spans="1:22" x14ac:dyDescent="0.25">
      <c r="A165" t="s">
        <v>657</v>
      </c>
      <c r="B165">
        <v>11204</v>
      </c>
      <c r="C165" t="s">
        <v>605</v>
      </c>
      <c r="D165">
        <v>5.2</v>
      </c>
      <c r="E165">
        <v>0.41</v>
      </c>
      <c r="F165">
        <v>21320</v>
      </c>
      <c r="G165">
        <v>2.5999999999999999E-2</v>
      </c>
      <c r="H165">
        <v>9</v>
      </c>
      <c r="I165">
        <v>819095.84380087757</v>
      </c>
      <c r="J165">
        <v>39</v>
      </c>
      <c r="K165">
        <v>4.8000000000000001E-2</v>
      </c>
      <c r="L165">
        <v>0</v>
      </c>
      <c r="M165">
        <v>39</v>
      </c>
      <c r="N165">
        <v>4.8000000000000001E-2</v>
      </c>
      <c r="O165">
        <v>49</v>
      </c>
      <c r="P165">
        <v>5.2999999999999999E-2</v>
      </c>
      <c r="Q165">
        <v>4.8000000000000001E-2</v>
      </c>
      <c r="R165">
        <v>0</v>
      </c>
      <c r="T165" t="s">
        <v>606</v>
      </c>
      <c r="U165">
        <v>3.25</v>
      </c>
    </row>
    <row r="166" spans="1:22" x14ac:dyDescent="0.25">
      <c r="A166" t="s">
        <v>119</v>
      </c>
      <c r="B166">
        <v>303</v>
      </c>
      <c r="C166" t="s">
        <v>605</v>
      </c>
      <c r="D166">
        <v>60.8</v>
      </c>
      <c r="E166">
        <v>0.62</v>
      </c>
      <c r="F166">
        <v>376960</v>
      </c>
      <c r="G166">
        <v>0.126</v>
      </c>
      <c r="H166">
        <v>9</v>
      </c>
      <c r="I166">
        <v>3001386.3301544096</v>
      </c>
      <c r="J166">
        <v>158</v>
      </c>
      <c r="K166">
        <v>5.2999999999999999E-2</v>
      </c>
      <c r="L166">
        <v>1.9</v>
      </c>
      <c r="M166">
        <v>156</v>
      </c>
      <c r="N166">
        <v>5.1999999999999998E-2</v>
      </c>
      <c r="O166">
        <v>191</v>
      </c>
      <c r="P166">
        <v>5.2999999999999999E-2</v>
      </c>
      <c r="Q166">
        <v>4.8000000000000001E-2</v>
      </c>
      <c r="R166">
        <v>0</v>
      </c>
      <c r="T166" t="s">
        <v>606</v>
      </c>
      <c r="U166">
        <v>8.7899999999999991</v>
      </c>
    </row>
    <row r="167" spans="1:22" x14ac:dyDescent="0.25">
      <c r="A167" t="s">
        <v>309</v>
      </c>
      <c r="B167">
        <v>669</v>
      </c>
      <c r="C167" t="s">
        <v>605</v>
      </c>
      <c r="D167">
        <v>38.9</v>
      </c>
      <c r="E167">
        <v>1.76</v>
      </c>
      <c r="F167">
        <v>684640</v>
      </c>
      <c r="G167">
        <v>1.48</v>
      </c>
      <c r="H167">
        <v>9</v>
      </c>
      <c r="I167">
        <v>462648.16700854257</v>
      </c>
      <c r="J167">
        <v>37</v>
      </c>
      <c r="K167">
        <v>0.08</v>
      </c>
      <c r="L167">
        <v>2.4</v>
      </c>
      <c r="M167">
        <v>35</v>
      </c>
      <c r="N167">
        <v>7.5999999999999998E-2</v>
      </c>
      <c r="O167">
        <v>36</v>
      </c>
      <c r="P167">
        <v>5.2999999999999999E-2</v>
      </c>
      <c r="Q167">
        <v>4.8000000000000001E-2</v>
      </c>
      <c r="R167">
        <v>-1</v>
      </c>
      <c r="T167" t="s">
        <v>606</v>
      </c>
      <c r="U167">
        <v>3.22</v>
      </c>
      <c r="V167" t="s">
        <v>1306</v>
      </c>
    </row>
    <row r="168" spans="1:22" x14ac:dyDescent="0.25">
      <c r="A168" t="s">
        <v>175</v>
      </c>
      <c r="B168">
        <v>432</v>
      </c>
      <c r="C168" t="s">
        <v>605</v>
      </c>
      <c r="D168">
        <v>208.5</v>
      </c>
      <c r="E168">
        <v>1.01</v>
      </c>
      <c r="F168">
        <v>2105850</v>
      </c>
      <c r="G168">
        <v>3.2000000000000001E-2</v>
      </c>
      <c r="H168">
        <v>11</v>
      </c>
      <c r="I168">
        <v>65634845.431925692</v>
      </c>
      <c r="J168">
        <v>4455</v>
      </c>
      <c r="K168">
        <v>6.8000000000000005E-2</v>
      </c>
      <c r="L168">
        <v>52.2</v>
      </c>
      <c r="M168">
        <v>4403</v>
      </c>
      <c r="N168">
        <v>6.7000000000000004E-2</v>
      </c>
      <c r="O168">
        <v>3945</v>
      </c>
      <c r="P168">
        <v>5.2999999999999999E-2</v>
      </c>
      <c r="Q168">
        <v>4.8000000000000001E-2</v>
      </c>
      <c r="R168">
        <v>0</v>
      </c>
      <c r="T168" t="s">
        <v>606</v>
      </c>
      <c r="U168">
        <v>166.93</v>
      </c>
    </row>
    <row r="169" spans="1:22" x14ac:dyDescent="0.25">
      <c r="A169" t="s">
        <v>14</v>
      </c>
      <c r="B169">
        <v>50</v>
      </c>
      <c r="C169" t="s">
        <v>605</v>
      </c>
      <c r="D169">
        <v>25.2</v>
      </c>
      <c r="E169">
        <v>4.0999999999999996</v>
      </c>
      <c r="F169">
        <v>1033199.9999999999</v>
      </c>
      <c r="G169">
        <v>0.14000000000000001</v>
      </c>
      <c r="H169">
        <v>10</v>
      </c>
      <c r="I169">
        <v>7386099.2169925338</v>
      </c>
      <c r="J169">
        <v>364</v>
      </c>
      <c r="K169">
        <v>4.9000000000000002E-2</v>
      </c>
      <c r="L169">
        <v>17.399999999999999</v>
      </c>
      <c r="M169">
        <v>346</v>
      </c>
      <c r="N169">
        <v>4.7E-2</v>
      </c>
      <c r="O169">
        <v>453</v>
      </c>
      <c r="P169">
        <v>3.1E-2</v>
      </c>
      <c r="Q169">
        <v>4.4999999999999998E-2</v>
      </c>
      <c r="R169">
        <v>-107</v>
      </c>
      <c r="T169" t="s">
        <v>606</v>
      </c>
      <c r="U169">
        <v>17.46</v>
      </c>
    </row>
    <row r="170" spans="1:22" x14ac:dyDescent="0.25">
      <c r="A170" t="s">
        <v>15</v>
      </c>
      <c r="B170">
        <v>51</v>
      </c>
      <c r="C170" t="s">
        <v>605</v>
      </c>
      <c r="D170">
        <v>53.9</v>
      </c>
      <c r="E170">
        <v>5.8</v>
      </c>
      <c r="F170">
        <v>3126200</v>
      </c>
      <c r="G170">
        <v>0.307</v>
      </c>
      <c r="H170">
        <v>10</v>
      </c>
      <c r="I170">
        <v>10179511.748405112</v>
      </c>
      <c r="J170">
        <v>478</v>
      </c>
      <c r="K170">
        <v>4.7E-2</v>
      </c>
      <c r="L170">
        <v>13.1</v>
      </c>
      <c r="M170">
        <v>465</v>
      </c>
      <c r="N170">
        <v>4.5999999999999999E-2</v>
      </c>
      <c r="O170">
        <v>656</v>
      </c>
      <c r="P170">
        <v>3.1E-2</v>
      </c>
      <c r="Q170">
        <v>4.4999999999999998E-2</v>
      </c>
      <c r="R170">
        <v>-191</v>
      </c>
      <c r="T170" t="s">
        <v>606</v>
      </c>
      <c r="U170">
        <v>24.22</v>
      </c>
    </row>
    <row r="171" spans="1:22" x14ac:dyDescent="0.25">
      <c r="A171" t="s">
        <v>16</v>
      </c>
      <c r="B171">
        <v>52</v>
      </c>
      <c r="C171" t="s">
        <v>605</v>
      </c>
      <c r="D171">
        <v>8.8000000000000007</v>
      </c>
      <c r="E171">
        <v>1.07</v>
      </c>
      <c r="F171">
        <v>94160</v>
      </c>
      <c r="G171">
        <v>1.7000000000000001E-2</v>
      </c>
      <c r="H171">
        <v>9</v>
      </c>
      <c r="I171">
        <v>5631099.5237994706</v>
      </c>
      <c r="J171">
        <v>542</v>
      </c>
      <c r="K171">
        <v>9.6000000000000002E-2</v>
      </c>
      <c r="L171">
        <v>14.8</v>
      </c>
      <c r="M171">
        <v>527</v>
      </c>
      <c r="N171">
        <v>9.4E-2</v>
      </c>
      <c r="O171">
        <v>333</v>
      </c>
      <c r="P171">
        <v>5.2999999999999999E-2</v>
      </c>
      <c r="Q171">
        <v>4.8000000000000001E-2</v>
      </c>
      <c r="R171">
        <v>194</v>
      </c>
      <c r="S171">
        <v>194</v>
      </c>
      <c r="T171" t="s">
        <v>606</v>
      </c>
      <c r="U171">
        <v>13.21</v>
      </c>
    </row>
    <row r="172" spans="1:22" x14ac:dyDescent="0.25">
      <c r="A172" t="s">
        <v>200</v>
      </c>
      <c r="B172">
        <v>477</v>
      </c>
      <c r="C172" t="s">
        <v>605</v>
      </c>
      <c r="D172">
        <v>1.6</v>
      </c>
      <c r="E172">
        <v>0.66</v>
      </c>
      <c r="F172">
        <v>10560</v>
      </c>
      <c r="G172">
        <v>1.4999999999999999E-2</v>
      </c>
      <c r="H172">
        <v>13</v>
      </c>
      <c r="I172">
        <v>692412.79643297615</v>
      </c>
      <c r="J172">
        <v>26</v>
      </c>
      <c r="K172">
        <v>3.7999999999999999E-2</v>
      </c>
      <c r="L172">
        <v>0.1</v>
      </c>
      <c r="M172">
        <v>26</v>
      </c>
      <c r="N172">
        <v>3.7999999999999999E-2</v>
      </c>
      <c r="O172">
        <v>44</v>
      </c>
      <c r="P172">
        <v>6.0999999999999999E-2</v>
      </c>
      <c r="Q172">
        <v>5.3999999999999999E-2</v>
      </c>
      <c r="R172">
        <v>0</v>
      </c>
      <c r="T172" t="s">
        <v>606</v>
      </c>
      <c r="U172">
        <v>1.32</v>
      </c>
    </row>
    <row r="173" spans="1:22" x14ac:dyDescent="0.25">
      <c r="A173" t="s">
        <v>201</v>
      </c>
      <c r="B173">
        <v>478</v>
      </c>
      <c r="C173" t="s">
        <v>605</v>
      </c>
      <c r="D173">
        <v>557.5</v>
      </c>
      <c r="E173">
        <v>7.69</v>
      </c>
      <c r="F173">
        <v>42871750</v>
      </c>
      <c r="G173">
        <v>0.106</v>
      </c>
      <c r="H173">
        <v>10</v>
      </c>
      <c r="I173">
        <v>403731406.6852662</v>
      </c>
      <c r="J173">
        <v>25469</v>
      </c>
      <c r="K173">
        <v>6.3E-2</v>
      </c>
      <c r="L173">
        <v>312.8</v>
      </c>
      <c r="M173">
        <v>25156</v>
      </c>
      <c r="N173">
        <v>6.2E-2</v>
      </c>
      <c r="O173">
        <v>24449</v>
      </c>
      <c r="P173">
        <v>3.1E-2</v>
      </c>
      <c r="Q173">
        <v>4.4999999999999998E-2</v>
      </c>
      <c r="R173">
        <v>707</v>
      </c>
      <c r="T173" t="s">
        <v>606</v>
      </c>
      <c r="U173">
        <v>932.48</v>
      </c>
    </row>
    <row r="174" spans="1:22" x14ac:dyDescent="0.25">
      <c r="A174" t="s">
        <v>413</v>
      </c>
      <c r="B174">
        <v>858</v>
      </c>
      <c r="C174" t="s">
        <v>605</v>
      </c>
      <c r="D174">
        <v>5.8</v>
      </c>
      <c r="E174">
        <v>1.19</v>
      </c>
      <c r="F174">
        <v>69020</v>
      </c>
      <c r="G174">
        <v>1.0429999999999999</v>
      </c>
      <c r="H174">
        <v>9</v>
      </c>
      <c r="I174">
        <v>66185.243721386098</v>
      </c>
      <c r="J174">
        <v>6.3</v>
      </c>
      <c r="K174">
        <v>9.5000000000000001E-2</v>
      </c>
      <c r="L174">
        <v>1.5</v>
      </c>
      <c r="M174">
        <v>4.9000000000000004</v>
      </c>
      <c r="N174">
        <v>7.3999999999999996E-2</v>
      </c>
      <c r="O174">
        <v>4.9000000000000004</v>
      </c>
      <c r="P174">
        <v>5.2999999999999999E-2</v>
      </c>
      <c r="Q174">
        <v>4.8000000000000001E-2</v>
      </c>
      <c r="R174">
        <v>-0.1</v>
      </c>
      <c r="S174">
        <v>2</v>
      </c>
      <c r="T174" t="s">
        <v>606</v>
      </c>
      <c r="U174">
        <v>0.45</v>
      </c>
      <c r="V174">
        <v>1</v>
      </c>
    </row>
    <row r="175" spans="1:22" x14ac:dyDescent="0.25">
      <c r="A175" t="s">
        <v>388</v>
      </c>
      <c r="B175">
        <v>811</v>
      </c>
      <c r="C175" t="s">
        <v>605</v>
      </c>
      <c r="D175">
        <v>37</v>
      </c>
      <c r="E175">
        <v>1.33</v>
      </c>
      <c r="F175">
        <v>492100</v>
      </c>
      <c r="G175">
        <v>0.88100000000000001</v>
      </c>
      <c r="H175">
        <v>11</v>
      </c>
      <c r="I175">
        <v>558469.26691253961</v>
      </c>
      <c r="J175">
        <v>71</v>
      </c>
      <c r="K175">
        <v>0.127</v>
      </c>
      <c r="L175">
        <v>0</v>
      </c>
      <c r="M175">
        <v>71</v>
      </c>
      <c r="N175">
        <v>0.127</v>
      </c>
      <c r="O175">
        <v>41</v>
      </c>
      <c r="P175">
        <v>5.2999999999999999E-2</v>
      </c>
      <c r="Q175">
        <v>4.8000000000000001E-2</v>
      </c>
      <c r="R175">
        <v>0</v>
      </c>
      <c r="T175" t="s">
        <v>606</v>
      </c>
      <c r="U175">
        <v>2.4300000000000002</v>
      </c>
    </row>
    <row r="176" spans="1:22" x14ac:dyDescent="0.25">
      <c r="A176" t="s">
        <v>120</v>
      </c>
      <c r="B176">
        <v>307</v>
      </c>
      <c r="C176" t="s">
        <v>605</v>
      </c>
      <c r="D176">
        <v>5.4</v>
      </c>
      <c r="E176">
        <v>0.4</v>
      </c>
      <c r="F176">
        <v>21600</v>
      </c>
      <c r="G176">
        <v>1E-3</v>
      </c>
      <c r="H176">
        <v>9</v>
      </c>
      <c r="I176">
        <v>21040373.069496926</v>
      </c>
      <c r="J176">
        <v>2401</v>
      </c>
      <c r="K176">
        <v>0.114</v>
      </c>
      <c r="L176">
        <v>37.6</v>
      </c>
      <c r="M176">
        <v>2363</v>
      </c>
      <c r="N176">
        <v>0.112</v>
      </c>
      <c r="O176">
        <v>1199</v>
      </c>
      <c r="P176">
        <v>5.2999999999999999E-2</v>
      </c>
      <c r="Q176">
        <v>4.8000000000000001E-2</v>
      </c>
      <c r="R176">
        <v>1164</v>
      </c>
      <c r="S176">
        <v>469</v>
      </c>
      <c r="T176" t="s">
        <v>606</v>
      </c>
      <c r="U176">
        <v>62.73</v>
      </c>
    </row>
    <row r="177" spans="1:22" x14ac:dyDescent="0.25">
      <c r="A177" t="s">
        <v>121</v>
      </c>
      <c r="B177">
        <v>308</v>
      </c>
      <c r="C177" t="s">
        <v>605</v>
      </c>
      <c r="D177">
        <v>6.9</v>
      </c>
      <c r="E177">
        <v>0.36</v>
      </c>
      <c r="F177">
        <v>24840</v>
      </c>
      <c r="G177">
        <v>1.4E-2</v>
      </c>
      <c r="H177">
        <v>11</v>
      </c>
      <c r="I177">
        <v>1767941.6724725484</v>
      </c>
      <c r="J177">
        <v>488</v>
      </c>
      <c r="K177">
        <v>0.27600000000000002</v>
      </c>
      <c r="L177">
        <v>3.1</v>
      </c>
      <c r="M177">
        <v>485</v>
      </c>
      <c r="N177">
        <v>0.27400000000000002</v>
      </c>
      <c r="O177">
        <v>104</v>
      </c>
      <c r="P177">
        <v>5.2999999999999999E-2</v>
      </c>
      <c r="Q177">
        <v>4.8000000000000001E-2</v>
      </c>
      <c r="R177">
        <v>381</v>
      </c>
      <c r="S177">
        <v>381</v>
      </c>
      <c r="T177" t="s">
        <v>606</v>
      </c>
      <c r="U177">
        <v>11.92</v>
      </c>
    </row>
    <row r="178" spans="1:22" x14ac:dyDescent="0.25">
      <c r="A178" t="s">
        <v>17</v>
      </c>
      <c r="B178">
        <v>53</v>
      </c>
      <c r="C178" t="s">
        <v>605</v>
      </c>
      <c r="D178">
        <v>81.900000000000006</v>
      </c>
      <c r="E178">
        <v>1.69</v>
      </c>
      <c r="F178">
        <v>1384110</v>
      </c>
      <c r="G178">
        <v>0.121</v>
      </c>
      <c r="H178">
        <v>9</v>
      </c>
      <c r="I178">
        <v>11482711.958720341</v>
      </c>
      <c r="J178">
        <v>317</v>
      </c>
      <c r="K178">
        <v>2.8000000000000001E-2</v>
      </c>
      <c r="L178">
        <v>4.7</v>
      </c>
      <c r="M178">
        <v>313</v>
      </c>
      <c r="N178">
        <v>2.7E-2</v>
      </c>
      <c r="O178">
        <v>727</v>
      </c>
      <c r="P178">
        <v>5.2999999999999999E-2</v>
      </c>
      <c r="Q178">
        <v>4.8000000000000001E-2</v>
      </c>
      <c r="R178">
        <v>-415</v>
      </c>
      <c r="T178" t="s">
        <v>606</v>
      </c>
      <c r="U178">
        <v>23.9</v>
      </c>
      <c r="V178">
        <v>6</v>
      </c>
    </row>
    <row r="179" spans="1:22" x14ac:dyDescent="0.25">
      <c r="A179" t="s">
        <v>203</v>
      </c>
      <c r="B179">
        <v>480</v>
      </c>
      <c r="C179" t="s">
        <v>605</v>
      </c>
      <c r="D179">
        <v>7.4</v>
      </c>
      <c r="E179">
        <v>2.34</v>
      </c>
      <c r="F179">
        <v>173160</v>
      </c>
      <c r="G179">
        <v>0.29299999999999998</v>
      </c>
      <c r="H179">
        <v>9</v>
      </c>
      <c r="I179">
        <v>591738.61567019799</v>
      </c>
      <c r="J179">
        <v>89</v>
      </c>
      <c r="K179">
        <v>0.151</v>
      </c>
      <c r="L179">
        <v>1.2</v>
      </c>
      <c r="M179">
        <v>88</v>
      </c>
      <c r="N179">
        <v>0.14899999999999999</v>
      </c>
      <c r="O179">
        <v>40</v>
      </c>
      <c r="P179">
        <v>5.2999999999999999E-2</v>
      </c>
      <c r="Q179">
        <v>4.8000000000000001E-2</v>
      </c>
      <c r="R179">
        <v>48</v>
      </c>
      <c r="S179">
        <v>48</v>
      </c>
      <c r="T179" t="s">
        <v>606</v>
      </c>
      <c r="U179">
        <v>4.3899999999999997</v>
      </c>
    </row>
    <row r="180" spans="1:22" x14ac:dyDescent="0.25">
      <c r="A180" t="s">
        <v>39</v>
      </c>
      <c r="B180">
        <v>123</v>
      </c>
      <c r="C180" t="s">
        <v>605</v>
      </c>
      <c r="D180">
        <v>39.1</v>
      </c>
      <c r="E180">
        <v>0.91</v>
      </c>
      <c r="F180">
        <v>355810</v>
      </c>
      <c r="G180">
        <v>8.4000000000000005E-2</v>
      </c>
      <c r="H180">
        <v>11</v>
      </c>
      <c r="I180">
        <v>4227602.9584678849</v>
      </c>
      <c r="J180">
        <v>470</v>
      </c>
      <c r="K180">
        <v>0.111</v>
      </c>
      <c r="L180">
        <v>12</v>
      </c>
      <c r="M180">
        <v>458</v>
      </c>
      <c r="N180">
        <v>0.108</v>
      </c>
      <c r="O180">
        <v>263</v>
      </c>
      <c r="P180">
        <v>5.2999999999999999E-2</v>
      </c>
      <c r="Q180">
        <v>4.8000000000000001E-2</v>
      </c>
      <c r="R180">
        <v>195</v>
      </c>
      <c r="S180">
        <v>195</v>
      </c>
      <c r="T180" t="s">
        <v>606</v>
      </c>
      <c r="U180">
        <v>18.93</v>
      </c>
    </row>
    <row r="181" spans="1:22" x14ac:dyDescent="0.25">
      <c r="A181" t="s">
        <v>169</v>
      </c>
      <c r="B181">
        <v>419</v>
      </c>
      <c r="C181" t="s">
        <v>605</v>
      </c>
      <c r="D181">
        <v>34.700000000000003</v>
      </c>
      <c r="E181">
        <v>2.4700000000000002</v>
      </c>
      <c r="F181">
        <v>857090.00000000012</v>
      </c>
      <c r="G181">
        <v>0.34</v>
      </c>
      <c r="H181">
        <v>11</v>
      </c>
      <c r="I181">
        <v>2522487.2541028447</v>
      </c>
      <c r="J181">
        <v>167</v>
      </c>
      <c r="K181">
        <v>6.6000000000000003E-2</v>
      </c>
      <c r="L181">
        <v>0.8</v>
      </c>
      <c r="M181">
        <v>166</v>
      </c>
      <c r="N181">
        <v>6.6000000000000003E-2</v>
      </c>
      <c r="O181">
        <v>171</v>
      </c>
      <c r="P181">
        <v>5.2999999999999999E-2</v>
      </c>
      <c r="Q181">
        <v>4.8000000000000001E-2</v>
      </c>
      <c r="R181">
        <v>-5</v>
      </c>
      <c r="T181" t="s">
        <v>606</v>
      </c>
      <c r="U181">
        <v>11.88</v>
      </c>
    </row>
    <row r="182" spans="1:22" x14ac:dyDescent="0.25">
      <c r="A182" t="s">
        <v>122</v>
      </c>
      <c r="B182">
        <v>309</v>
      </c>
      <c r="C182" t="s">
        <v>605</v>
      </c>
      <c r="D182">
        <v>325.7</v>
      </c>
      <c r="E182">
        <v>2.95</v>
      </c>
      <c r="F182">
        <v>9608150</v>
      </c>
      <c r="G182">
        <v>2.72</v>
      </c>
      <c r="H182">
        <v>11</v>
      </c>
      <c r="I182">
        <v>3532341.0091533433</v>
      </c>
      <c r="J182">
        <v>353</v>
      </c>
      <c r="K182">
        <v>0.1</v>
      </c>
      <c r="L182">
        <v>4.3</v>
      </c>
      <c r="M182">
        <v>349</v>
      </c>
      <c r="N182">
        <v>9.9000000000000005E-2</v>
      </c>
      <c r="O182">
        <v>293</v>
      </c>
      <c r="P182">
        <v>5.2999999999999999E-2</v>
      </c>
      <c r="Q182">
        <v>4.8000000000000001E-2</v>
      </c>
      <c r="R182">
        <v>56</v>
      </c>
      <c r="S182">
        <v>56</v>
      </c>
      <c r="T182" t="s">
        <v>606</v>
      </c>
      <c r="U182">
        <v>8.5299999999999994</v>
      </c>
    </row>
    <row r="183" spans="1:22" x14ac:dyDescent="0.25">
      <c r="A183" t="s">
        <v>390</v>
      </c>
      <c r="B183">
        <v>813</v>
      </c>
      <c r="C183" t="s">
        <v>605</v>
      </c>
      <c r="D183">
        <v>37.700000000000003</v>
      </c>
      <c r="E183">
        <v>3.81</v>
      </c>
      <c r="F183">
        <v>1436370</v>
      </c>
      <c r="G183">
        <v>0.41199999999999998</v>
      </c>
      <c r="H183">
        <v>10</v>
      </c>
      <c r="I183">
        <v>3487996.4964500684</v>
      </c>
      <c r="J183">
        <v>264</v>
      </c>
      <c r="K183">
        <v>7.5999999999999998E-2</v>
      </c>
      <c r="L183">
        <v>11.5</v>
      </c>
      <c r="M183">
        <v>252</v>
      </c>
      <c r="N183">
        <v>7.1999999999999995E-2</v>
      </c>
      <c r="O183">
        <v>230</v>
      </c>
      <c r="P183">
        <v>3.1E-2</v>
      </c>
      <c r="Q183">
        <v>4.4999999999999998E-2</v>
      </c>
      <c r="R183">
        <v>23</v>
      </c>
      <c r="S183">
        <v>14</v>
      </c>
      <c r="T183" t="s">
        <v>606</v>
      </c>
      <c r="U183">
        <v>16.899999999999999</v>
      </c>
    </row>
    <row r="184" spans="1:22" x14ac:dyDescent="0.25">
      <c r="A184" t="s">
        <v>170</v>
      </c>
      <c r="B184">
        <v>420</v>
      </c>
      <c r="C184" t="s">
        <v>605</v>
      </c>
      <c r="D184">
        <v>7.7</v>
      </c>
      <c r="E184">
        <v>0.48</v>
      </c>
      <c r="F184">
        <v>36960</v>
      </c>
      <c r="G184">
        <v>2.5999999999999999E-2</v>
      </c>
      <c r="H184">
        <v>9</v>
      </c>
      <c r="I184">
        <v>1417485.7524626872</v>
      </c>
      <c r="J184">
        <v>92</v>
      </c>
      <c r="K184">
        <v>6.5000000000000002E-2</v>
      </c>
      <c r="L184">
        <v>9.3000000000000007</v>
      </c>
      <c r="M184">
        <v>83</v>
      </c>
      <c r="N184">
        <v>5.8999999999999997E-2</v>
      </c>
      <c r="O184">
        <v>85</v>
      </c>
      <c r="P184">
        <v>5.2999999999999999E-2</v>
      </c>
      <c r="Q184">
        <v>4.8000000000000001E-2</v>
      </c>
      <c r="R184">
        <v>-2</v>
      </c>
      <c r="T184" t="s">
        <v>606</v>
      </c>
      <c r="U184">
        <v>5.04</v>
      </c>
    </row>
    <row r="185" spans="1:22" x14ac:dyDescent="0.25">
      <c r="A185" t="s">
        <v>365</v>
      </c>
      <c r="B185">
        <v>762</v>
      </c>
      <c r="C185" t="s">
        <v>605</v>
      </c>
      <c r="D185">
        <v>3.3</v>
      </c>
      <c r="E185">
        <v>1.55</v>
      </c>
      <c r="F185">
        <v>51150</v>
      </c>
      <c r="G185">
        <v>0.32500000000000001</v>
      </c>
      <c r="H185">
        <v>13</v>
      </c>
      <c r="I185">
        <v>157186.04357864324</v>
      </c>
      <c r="J185">
        <v>4.7</v>
      </c>
      <c r="K185">
        <v>0.03</v>
      </c>
      <c r="L185">
        <v>0</v>
      </c>
      <c r="M185">
        <v>4.7</v>
      </c>
      <c r="N185">
        <v>0.03</v>
      </c>
      <c r="O185">
        <v>11</v>
      </c>
      <c r="P185">
        <v>6.0999999999999999E-2</v>
      </c>
      <c r="Q185">
        <v>5.3999999999999999E-2</v>
      </c>
      <c r="R185">
        <v>-7</v>
      </c>
      <c r="T185" t="s">
        <v>606</v>
      </c>
      <c r="U185">
        <v>0.68</v>
      </c>
    </row>
    <row r="186" spans="1:22" x14ac:dyDescent="0.25">
      <c r="A186" t="s">
        <v>123</v>
      </c>
      <c r="B186">
        <v>310</v>
      </c>
      <c r="C186" t="s">
        <v>605</v>
      </c>
      <c r="D186">
        <v>128.9</v>
      </c>
      <c r="E186">
        <v>1.66</v>
      </c>
      <c r="F186">
        <v>2139740</v>
      </c>
      <c r="G186">
        <v>0.33500000000000002</v>
      </c>
      <c r="H186">
        <v>9</v>
      </c>
      <c r="I186">
        <v>6386532.9675210537</v>
      </c>
      <c r="J186">
        <v>712</v>
      </c>
      <c r="K186">
        <v>0.111</v>
      </c>
      <c r="L186">
        <v>14.3</v>
      </c>
      <c r="M186">
        <v>698</v>
      </c>
      <c r="N186">
        <v>0.109</v>
      </c>
      <c r="O186">
        <v>432</v>
      </c>
      <c r="P186">
        <v>5.2999999999999999E-2</v>
      </c>
      <c r="Q186">
        <v>4.8000000000000001E-2</v>
      </c>
      <c r="R186">
        <v>266</v>
      </c>
      <c r="S186">
        <v>266</v>
      </c>
      <c r="T186" t="s">
        <v>606</v>
      </c>
      <c r="U186">
        <v>28.94</v>
      </c>
    </row>
    <row r="187" spans="1:22" x14ac:dyDescent="0.25">
      <c r="A187" t="s">
        <v>124</v>
      </c>
      <c r="B187">
        <v>311</v>
      </c>
      <c r="C187" t="s">
        <v>605</v>
      </c>
      <c r="D187">
        <v>6.6</v>
      </c>
      <c r="E187">
        <v>0.77</v>
      </c>
      <c r="F187">
        <v>50820</v>
      </c>
      <c r="G187">
        <v>1.7999999999999999E-2</v>
      </c>
      <c r="H187">
        <v>9</v>
      </c>
      <c r="I187">
        <v>2775101.8960120459</v>
      </c>
      <c r="J187">
        <v>341</v>
      </c>
      <c r="K187">
        <v>0.123</v>
      </c>
      <c r="L187">
        <v>0.7</v>
      </c>
      <c r="M187">
        <v>340</v>
      </c>
      <c r="N187">
        <v>0.123</v>
      </c>
      <c r="O187">
        <v>164</v>
      </c>
      <c r="P187">
        <v>5.2999999999999999E-2</v>
      </c>
      <c r="Q187">
        <v>4.8000000000000001E-2</v>
      </c>
      <c r="R187">
        <v>176</v>
      </c>
      <c r="S187">
        <v>176</v>
      </c>
      <c r="T187" t="s">
        <v>606</v>
      </c>
      <c r="U187">
        <v>7.43</v>
      </c>
      <c r="V187">
        <v>3</v>
      </c>
    </row>
    <row r="188" spans="1:22" x14ac:dyDescent="0.25">
      <c r="A188" t="s">
        <v>204</v>
      </c>
      <c r="B188">
        <v>482</v>
      </c>
      <c r="C188" t="s">
        <v>605</v>
      </c>
      <c r="D188">
        <v>194.4</v>
      </c>
      <c r="E188">
        <v>13.73</v>
      </c>
      <c r="F188">
        <v>26691120</v>
      </c>
      <c r="G188">
        <v>1.046</v>
      </c>
      <c r="H188">
        <v>10</v>
      </c>
      <c r="I188">
        <v>25516454.887956418</v>
      </c>
      <c r="J188">
        <v>1116</v>
      </c>
      <c r="K188">
        <v>4.3999999999999997E-2</v>
      </c>
      <c r="L188">
        <v>39.9</v>
      </c>
      <c r="M188">
        <v>1077</v>
      </c>
      <c r="N188">
        <v>4.2000000000000003E-2</v>
      </c>
      <c r="O188">
        <v>1830</v>
      </c>
      <c r="P188">
        <v>3.1E-2</v>
      </c>
      <c r="Q188">
        <v>4.4999999999999998E-2</v>
      </c>
      <c r="R188">
        <v>-754</v>
      </c>
      <c r="T188" t="s">
        <v>606</v>
      </c>
      <c r="U188">
        <v>78.09</v>
      </c>
    </row>
    <row r="189" spans="1:22" x14ac:dyDescent="0.25">
      <c r="A189" t="s">
        <v>366</v>
      </c>
      <c r="B189">
        <v>763</v>
      </c>
      <c r="C189" t="s">
        <v>605</v>
      </c>
      <c r="D189">
        <v>6.5</v>
      </c>
      <c r="E189">
        <v>2.17</v>
      </c>
      <c r="F189">
        <v>141050</v>
      </c>
      <c r="G189">
        <v>0.432</v>
      </c>
      <c r="H189">
        <v>9</v>
      </c>
      <c r="I189">
        <v>326162.93269728567</v>
      </c>
      <c r="J189">
        <v>14</v>
      </c>
      <c r="K189">
        <v>4.3999999999999997E-2</v>
      </c>
      <c r="L189">
        <v>0</v>
      </c>
      <c r="M189">
        <v>14</v>
      </c>
      <c r="N189">
        <v>4.2999999999999997E-2</v>
      </c>
      <c r="O189">
        <v>22</v>
      </c>
      <c r="P189">
        <v>5.2999999999999999E-2</v>
      </c>
      <c r="Q189">
        <v>4.8000000000000001E-2</v>
      </c>
      <c r="R189">
        <v>-8</v>
      </c>
      <c r="T189" t="s">
        <v>606</v>
      </c>
      <c r="U189">
        <v>1.41</v>
      </c>
    </row>
    <row r="190" spans="1:22" x14ac:dyDescent="0.25">
      <c r="A190" t="s">
        <v>83</v>
      </c>
      <c r="B190">
        <v>215</v>
      </c>
      <c r="C190" t="s">
        <v>605</v>
      </c>
      <c r="D190">
        <v>7.5</v>
      </c>
      <c r="E190">
        <v>0.55000000000000004</v>
      </c>
      <c r="F190">
        <v>41250</v>
      </c>
      <c r="G190">
        <v>4.8000000000000001E-2</v>
      </c>
      <c r="H190">
        <v>9</v>
      </c>
      <c r="I190">
        <v>863782.12279177457</v>
      </c>
      <c r="J190">
        <v>45</v>
      </c>
      <c r="K190">
        <v>5.1999999999999998E-2</v>
      </c>
      <c r="L190">
        <v>1.8</v>
      </c>
      <c r="M190">
        <v>43</v>
      </c>
      <c r="N190">
        <v>0.05</v>
      </c>
      <c r="O190">
        <v>53</v>
      </c>
      <c r="P190">
        <v>5.2999999999999999E-2</v>
      </c>
      <c r="Q190">
        <v>4.8000000000000001E-2</v>
      </c>
      <c r="R190">
        <v>-9</v>
      </c>
      <c r="S190">
        <v>41</v>
      </c>
      <c r="T190" t="s">
        <v>606</v>
      </c>
      <c r="U190">
        <v>3.01</v>
      </c>
    </row>
    <row r="191" spans="1:22" x14ac:dyDescent="0.25">
      <c r="A191" t="s">
        <v>205</v>
      </c>
      <c r="B191">
        <v>483</v>
      </c>
      <c r="C191" t="s">
        <v>605</v>
      </c>
      <c r="D191">
        <v>2.2000000000000002</v>
      </c>
      <c r="E191">
        <v>1.21</v>
      </c>
      <c r="F191">
        <v>26620</v>
      </c>
      <c r="G191">
        <v>5.1999999999999998E-2</v>
      </c>
      <c r="H191">
        <v>9</v>
      </c>
      <c r="I191">
        <v>509791.68848932261</v>
      </c>
      <c r="J191">
        <v>8.6999999999999993</v>
      </c>
      <c r="K191">
        <v>1.7000000000000001E-2</v>
      </c>
      <c r="L191">
        <v>0</v>
      </c>
      <c r="M191">
        <v>8.6999999999999993</v>
      </c>
      <c r="N191">
        <v>1.7000000000000001E-2</v>
      </c>
      <c r="O191">
        <v>31</v>
      </c>
      <c r="P191">
        <v>5.2999999999999999E-2</v>
      </c>
      <c r="Q191">
        <v>4.8000000000000001E-2</v>
      </c>
      <c r="R191">
        <v>0</v>
      </c>
      <c r="S191">
        <v>2</v>
      </c>
      <c r="T191" t="s">
        <v>606</v>
      </c>
      <c r="U191">
        <v>0.73</v>
      </c>
    </row>
    <row r="192" spans="1:22" x14ac:dyDescent="0.25">
      <c r="A192" t="s">
        <v>414</v>
      </c>
      <c r="B192">
        <v>861</v>
      </c>
      <c r="C192" t="s">
        <v>605</v>
      </c>
      <c r="D192">
        <v>2</v>
      </c>
      <c r="E192">
        <v>1.1100000000000001</v>
      </c>
      <c r="F192">
        <v>22200.000000000004</v>
      </c>
      <c r="G192">
        <v>8.9999999999999993E-3</v>
      </c>
      <c r="H192">
        <v>9</v>
      </c>
      <c r="I192">
        <v>2399441.4439458302</v>
      </c>
      <c r="J192">
        <v>181</v>
      </c>
      <c r="K192">
        <v>7.4999999999999997E-2</v>
      </c>
      <c r="L192">
        <v>4.5999999999999996</v>
      </c>
      <c r="M192">
        <v>176</v>
      </c>
      <c r="N192">
        <v>7.2999999999999995E-2</v>
      </c>
      <c r="O192">
        <v>140</v>
      </c>
      <c r="P192">
        <v>5.2999999999999999E-2</v>
      </c>
      <c r="Q192">
        <v>4.8000000000000001E-2</v>
      </c>
      <c r="R192">
        <v>37</v>
      </c>
      <c r="S192">
        <v>37</v>
      </c>
      <c r="T192" t="s">
        <v>606</v>
      </c>
      <c r="U192">
        <v>7.44</v>
      </c>
    </row>
    <row r="193" spans="1:22" x14ac:dyDescent="0.25">
      <c r="A193" t="s">
        <v>331</v>
      </c>
      <c r="B193">
        <v>709</v>
      </c>
      <c r="C193" t="s">
        <v>605</v>
      </c>
      <c r="D193">
        <v>7.2</v>
      </c>
      <c r="E193">
        <v>2.86</v>
      </c>
      <c r="F193">
        <v>205920</v>
      </c>
      <c r="G193">
        <v>7.0000000000000001E-3</v>
      </c>
      <c r="H193">
        <v>9</v>
      </c>
      <c r="I193">
        <v>29595313.972539265</v>
      </c>
      <c r="J193">
        <v>3235</v>
      </c>
      <c r="K193">
        <v>0.109</v>
      </c>
      <c r="L193">
        <v>412.7</v>
      </c>
      <c r="M193">
        <v>2822</v>
      </c>
      <c r="N193">
        <v>9.5000000000000001E-2</v>
      </c>
      <c r="O193">
        <v>1719</v>
      </c>
      <c r="P193">
        <v>5.2999999999999999E-2</v>
      </c>
      <c r="Q193">
        <v>4.8000000000000001E-2</v>
      </c>
      <c r="R193">
        <v>1103</v>
      </c>
      <c r="S193">
        <v>1099</v>
      </c>
      <c r="T193" t="s">
        <v>606</v>
      </c>
      <c r="U193">
        <v>175.55</v>
      </c>
    </row>
    <row r="194" spans="1:22" x14ac:dyDescent="0.25">
      <c r="A194" t="s">
        <v>640</v>
      </c>
      <c r="B194">
        <v>1803</v>
      </c>
      <c r="C194" t="s">
        <v>605</v>
      </c>
      <c r="D194">
        <v>3.2</v>
      </c>
      <c r="E194">
        <v>0.49</v>
      </c>
      <c r="F194">
        <v>15680</v>
      </c>
      <c r="G194">
        <v>1.2E-2</v>
      </c>
      <c r="H194">
        <v>5</v>
      </c>
      <c r="I194">
        <v>1256731.6428911539</v>
      </c>
      <c r="J194">
        <v>42</v>
      </c>
      <c r="K194">
        <v>3.3000000000000002E-2</v>
      </c>
      <c r="L194">
        <v>0.1</v>
      </c>
      <c r="M194">
        <v>42</v>
      </c>
      <c r="N194">
        <v>3.3000000000000002E-2</v>
      </c>
      <c r="O194">
        <v>52</v>
      </c>
      <c r="P194">
        <v>2.9000000000000001E-2</v>
      </c>
      <c r="Q194">
        <v>2.9000000000000001E-2</v>
      </c>
      <c r="R194">
        <v>-11</v>
      </c>
      <c r="T194" t="s">
        <v>606</v>
      </c>
      <c r="U194">
        <v>3.62</v>
      </c>
      <c r="V194" t="s">
        <v>1306</v>
      </c>
    </row>
    <row r="195" spans="1:22" x14ac:dyDescent="0.25">
      <c r="A195" t="s">
        <v>463</v>
      </c>
      <c r="B195">
        <v>963</v>
      </c>
      <c r="C195" t="s">
        <v>605</v>
      </c>
      <c r="D195">
        <v>11.4</v>
      </c>
      <c r="E195">
        <v>0.76</v>
      </c>
      <c r="F195">
        <v>86640</v>
      </c>
      <c r="G195">
        <v>7.0000000000000001E-3</v>
      </c>
      <c r="H195">
        <v>9</v>
      </c>
      <c r="I195">
        <v>12796733.707266737</v>
      </c>
      <c r="J195">
        <v>651</v>
      </c>
      <c r="K195">
        <v>5.0999999999999997E-2</v>
      </c>
      <c r="L195">
        <v>45.2</v>
      </c>
      <c r="M195">
        <v>606</v>
      </c>
      <c r="N195">
        <v>4.7E-2</v>
      </c>
      <c r="O195">
        <v>743</v>
      </c>
      <c r="P195">
        <v>5.2999999999999999E-2</v>
      </c>
      <c r="Q195">
        <v>4.8000000000000001E-2</v>
      </c>
      <c r="R195">
        <v>-137</v>
      </c>
      <c r="T195" t="s">
        <v>606</v>
      </c>
      <c r="U195">
        <v>16.53</v>
      </c>
    </row>
    <row r="196" spans="1:22" x14ac:dyDescent="0.25">
      <c r="A196" t="s">
        <v>207</v>
      </c>
      <c r="B196">
        <v>486</v>
      </c>
      <c r="C196" t="s">
        <v>605</v>
      </c>
      <c r="D196">
        <v>16.399999999999999</v>
      </c>
      <c r="E196">
        <v>1.92</v>
      </c>
      <c r="F196">
        <v>314880</v>
      </c>
      <c r="G196">
        <v>2.5999999999999999E-2</v>
      </c>
      <c r="H196">
        <v>9</v>
      </c>
      <c r="I196">
        <v>12321848.861461414</v>
      </c>
      <c r="J196">
        <v>1082</v>
      </c>
      <c r="K196">
        <v>8.7999999999999995E-2</v>
      </c>
      <c r="L196">
        <v>31.6</v>
      </c>
      <c r="M196">
        <v>1051</v>
      </c>
      <c r="N196">
        <v>8.5000000000000006E-2</v>
      </c>
      <c r="O196">
        <v>736</v>
      </c>
      <c r="P196">
        <v>5.2999999999999999E-2</v>
      </c>
      <c r="Q196">
        <v>4.8000000000000001E-2</v>
      </c>
      <c r="R196">
        <v>315</v>
      </c>
      <c r="S196">
        <v>72</v>
      </c>
      <c r="T196" t="s">
        <v>606</v>
      </c>
      <c r="U196">
        <v>56.35</v>
      </c>
      <c r="V196">
        <v>1</v>
      </c>
    </row>
    <row r="197" spans="1:22" x14ac:dyDescent="0.25">
      <c r="A197" t="s">
        <v>278</v>
      </c>
      <c r="B197">
        <v>601</v>
      </c>
      <c r="C197" t="s">
        <v>605</v>
      </c>
      <c r="D197">
        <v>7.9</v>
      </c>
      <c r="E197">
        <v>1.58</v>
      </c>
      <c r="F197">
        <v>124820</v>
      </c>
      <c r="G197">
        <v>0.13700000000000001</v>
      </c>
      <c r="H197">
        <v>9</v>
      </c>
      <c r="I197">
        <v>912579.40583964682</v>
      </c>
      <c r="J197">
        <v>37</v>
      </c>
      <c r="K197">
        <v>0.04</v>
      </c>
      <c r="L197">
        <v>0.1</v>
      </c>
      <c r="M197">
        <v>37</v>
      </c>
      <c r="N197">
        <v>4.1000000000000002E-2</v>
      </c>
      <c r="O197">
        <v>58</v>
      </c>
      <c r="P197">
        <v>5.2999999999999999E-2</v>
      </c>
      <c r="Q197">
        <v>4.8000000000000001E-2</v>
      </c>
      <c r="R197">
        <v>0</v>
      </c>
      <c r="T197" t="s">
        <v>606</v>
      </c>
      <c r="U197">
        <v>1.39</v>
      </c>
    </row>
    <row r="198" spans="1:22" x14ac:dyDescent="0.25">
      <c r="A198" t="s">
        <v>279</v>
      </c>
      <c r="B198">
        <v>602</v>
      </c>
      <c r="C198" t="s">
        <v>605</v>
      </c>
      <c r="D198">
        <v>45</v>
      </c>
      <c r="E198">
        <v>2.2200000000000002</v>
      </c>
      <c r="F198">
        <v>999000.00000000012</v>
      </c>
      <c r="G198">
        <v>2.5000000000000001E-2</v>
      </c>
      <c r="H198">
        <v>9</v>
      </c>
      <c r="I198">
        <v>40261519.609981157</v>
      </c>
      <c r="J198">
        <v>1577</v>
      </c>
      <c r="K198">
        <v>3.9E-2</v>
      </c>
      <c r="L198">
        <v>11.1</v>
      </c>
      <c r="M198">
        <v>1566</v>
      </c>
      <c r="N198">
        <v>3.9E-2</v>
      </c>
      <c r="O198">
        <v>2402</v>
      </c>
      <c r="P198">
        <v>5.2999999999999999E-2</v>
      </c>
      <c r="Q198">
        <v>4.8000000000000001E-2</v>
      </c>
      <c r="R198">
        <v>-836</v>
      </c>
      <c r="T198" t="s">
        <v>606</v>
      </c>
      <c r="U198">
        <v>65.400000000000006</v>
      </c>
      <c r="V198">
        <v>1</v>
      </c>
    </row>
    <row r="199" spans="1:22" x14ac:dyDescent="0.25">
      <c r="A199" t="s">
        <v>18</v>
      </c>
      <c r="B199">
        <v>58</v>
      </c>
      <c r="C199" t="s">
        <v>605</v>
      </c>
      <c r="D199">
        <v>30.8</v>
      </c>
      <c r="E199">
        <v>1.21</v>
      </c>
      <c r="F199">
        <v>372680</v>
      </c>
      <c r="G199">
        <v>3.8039999999999998</v>
      </c>
      <c r="H199">
        <v>1</v>
      </c>
      <c r="I199">
        <v>97959.855789925845</v>
      </c>
      <c r="J199">
        <v>27</v>
      </c>
      <c r="K199">
        <v>0.27900000000000003</v>
      </c>
      <c r="L199">
        <v>0</v>
      </c>
      <c r="M199">
        <v>27</v>
      </c>
      <c r="N199">
        <v>0.27600000000000002</v>
      </c>
      <c r="O199">
        <v>6.1</v>
      </c>
      <c r="P199">
        <v>0.03</v>
      </c>
      <c r="Q199">
        <v>0.03</v>
      </c>
      <c r="R199">
        <v>21</v>
      </c>
      <c r="S199">
        <v>21</v>
      </c>
      <c r="T199" t="s">
        <v>606</v>
      </c>
      <c r="U199">
        <v>1.08</v>
      </c>
    </row>
    <row r="200" spans="1:22" x14ac:dyDescent="0.25">
      <c r="A200" t="s">
        <v>208</v>
      </c>
      <c r="B200">
        <v>487</v>
      </c>
      <c r="C200" t="s">
        <v>605</v>
      </c>
      <c r="D200">
        <v>15.5</v>
      </c>
      <c r="E200">
        <v>1.61</v>
      </c>
      <c r="F200">
        <v>249550.00000000003</v>
      </c>
      <c r="G200">
        <v>2.5000000000000001E-2</v>
      </c>
      <c r="H200">
        <v>9</v>
      </c>
      <c r="I200">
        <v>10153452.195633417</v>
      </c>
      <c r="J200">
        <v>395</v>
      </c>
      <c r="K200">
        <v>3.9E-2</v>
      </c>
      <c r="L200">
        <v>37.1</v>
      </c>
      <c r="M200">
        <v>358</v>
      </c>
      <c r="N200">
        <v>3.5000000000000003E-2</v>
      </c>
      <c r="O200">
        <v>606</v>
      </c>
      <c r="P200">
        <v>5.2999999999999999E-2</v>
      </c>
      <c r="Q200">
        <v>4.8000000000000001E-2</v>
      </c>
      <c r="R200">
        <v>-248</v>
      </c>
      <c r="S200">
        <v>184</v>
      </c>
      <c r="T200" t="s">
        <v>606</v>
      </c>
      <c r="U200">
        <v>53.24</v>
      </c>
      <c r="V200">
        <v>1</v>
      </c>
    </row>
    <row r="201" spans="1:22" x14ac:dyDescent="0.25">
      <c r="A201" t="s">
        <v>40</v>
      </c>
      <c r="B201">
        <v>128</v>
      </c>
      <c r="C201" t="s">
        <v>605</v>
      </c>
      <c r="D201">
        <v>5.2</v>
      </c>
      <c r="E201">
        <v>0.64</v>
      </c>
      <c r="F201">
        <v>33280</v>
      </c>
      <c r="G201">
        <v>3.5000000000000003E-2</v>
      </c>
      <c r="H201">
        <v>11</v>
      </c>
      <c r="I201">
        <v>956960.10981494049</v>
      </c>
      <c r="J201">
        <v>122</v>
      </c>
      <c r="K201">
        <v>0.127</v>
      </c>
      <c r="L201">
        <v>15.5</v>
      </c>
      <c r="M201">
        <v>106</v>
      </c>
      <c r="N201">
        <v>0.111</v>
      </c>
      <c r="O201">
        <v>58</v>
      </c>
      <c r="P201">
        <v>5.2999999999999999E-2</v>
      </c>
      <c r="Q201">
        <v>4.8000000000000001E-2</v>
      </c>
      <c r="R201">
        <v>0</v>
      </c>
      <c r="T201" t="s">
        <v>606</v>
      </c>
      <c r="U201">
        <v>5.32</v>
      </c>
    </row>
    <row r="202" spans="1:22" x14ac:dyDescent="0.25">
      <c r="A202" t="s">
        <v>620</v>
      </c>
      <c r="B202">
        <v>647</v>
      </c>
      <c r="C202" t="s">
        <v>605</v>
      </c>
      <c r="D202">
        <v>29.6</v>
      </c>
      <c r="E202">
        <v>0.25</v>
      </c>
      <c r="F202">
        <v>74000</v>
      </c>
      <c r="G202">
        <v>0.17399999999999999</v>
      </c>
      <c r="H202">
        <v>13</v>
      </c>
      <c r="I202">
        <v>424531.58806494123</v>
      </c>
      <c r="J202">
        <v>20</v>
      </c>
      <c r="K202">
        <v>4.7E-2</v>
      </c>
      <c r="L202">
        <v>0.1</v>
      </c>
      <c r="M202">
        <v>20</v>
      </c>
      <c r="N202">
        <v>4.7E-2</v>
      </c>
      <c r="O202">
        <v>30</v>
      </c>
      <c r="P202">
        <v>6.0999999999999999E-2</v>
      </c>
      <c r="Q202">
        <v>5.3999999999999999E-2</v>
      </c>
      <c r="R202">
        <v>-10</v>
      </c>
      <c r="T202" t="s">
        <v>606</v>
      </c>
      <c r="U202">
        <v>0.88</v>
      </c>
    </row>
    <row r="203" spans="1:22" x14ac:dyDescent="0.25">
      <c r="A203" t="s">
        <v>209</v>
      </c>
      <c r="B203">
        <v>488</v>
      </c>
      <c r="C203" t="s">
        <v>605</v>
      </c>
      <c r="D203">
        <v>9.3000000000000007</v>
      </c>
      <c r="E203">
        <v>1.51</v>
      </c>
      <c r="F203">
        <v>140430</v>
      </c>
      <c r="G203">
        <v>5.7000000000000002E-2</v>
      </c>
      <c r="H203">
        <v>9</v>
      </c>
      <c r="I203">
        <v>2472484.4723426108</v>
      </c>
      <c r="J203">
        <v>102</v>
      </c>
      <c r="K203">
        <v>4.1000000000000002E-2</v>
      </c>
      <c r="L203">
        <v>1.8</v>
      </c>
      <c r="M203">
        <v>100</v>
      </c>
      <c r="N203">
        <v>0.04</v>
      </c>
      <c r="O203">
        <v>152</v>
      </c>
      <c r="P203">
        <v>5.2999999999999999E-2</v>
      </c>
      <c r="Q203">
        <v>4.8000000000000001E-2</v>
      </c>
      <c r="R203">
        <v>-51</v>
      </c>
      <c r="S203">
        <v>21</v>
      </c>
      <c r="T203" t="s">
        <v>606</v>
      </c>
      <c r="U203">
        <v>6.15</v>
      </c>
    </row>
    <row r="204" spans="1:22" x14ac:dyDescent="0.25">
      <c r="A204" t="s">
        <v>125</v>
      </c>
      <c r="B204">
        <v>317</v>
      </c>
      <c r="C204" t="s">
        <v>605</v>
      </c>
      <c r="D204">
        <v>61.3</v>
      </c>
      <c r="E204">
        <v>1.83</v>
      </c>
      <c r="F204">
        <v>1121790</v>
      </c>
      <c r="G204">
        <v>0.76900000000000002</v>
      </c>
      <c r="H204">
        <v>11</v>
      </c>
      <c r="I204">
        <v>1459272.5180770576</v>
      </c>
      <c r="J204">
        <v>105</v>
      </c>
      <c r="K204">
        <v>7.1999999999999995E-2</v>
      </c>
      <c r="L204">
        <v>1.4</v>
      </c>
      <c r="M204">
        <v>104</v>
      </c>
      <c r="N204">
        <v>7.0999999999999994E-2</v>
      </c>
      <c r="O204">
        <v>106</v>
      </c>
      <c r="P204">
        <v>5.2999999999999999E-2</v>
      </c>
      <c r="Q204">
        <v>4.8000000000000001E-2</v>
      </c>
      <c r="R204">
        <v>-1</v>
      </c>
      <c r="T204" t="s">
        <v>606</v>
      </c>
      <c r="U204">
        <v>4.8600000000000003</v>
      </c>
    </row>
    <row r="205" spans="1:22" x14ac:dyDescent="0.25">
      <c r="A205" t="s">
        <v>268</v>
      </c>
      <c r="B205">
        <v>586</v>
      </c>
      <c r="C205" t="s">
        <v>605</v>
      </c>
      <c r="D205">
        <v>44.1</v>
      </c>
      <c r="E205">
        <v>0.95</v>
      </c>
      <c r="F205">
        <v>418950</v>
      </c>
      <c r="G205">
        <v>9.0999999999999998E-2</v>
      </c>
      <c r="H205">
        <v>9</v>
      </c>
      <c r="I205">
        <v>4620403.089127522</v>
      </c>
      <c r="J205">
        <v>353</v>
      </c>
      <c r="K205">
        <v>7.5999999999999998E-2</v>
      </c>
      <c r="L205">
        <v>9</v>
      </c>
      <c r="M205">
        <v>344</v>
      </c>
      <c r="N205">
        <v>7.3999999999999996E-2</v>
      </c>
      <c r="O205">
        <v>289</v>
      </c>
      <c r="P205">
        <v>5.2999999999999999E-2</v>
      </c>
      <c r="Q205">
        <v>4.8000000000000001E-2</v>
      </c>
      <c r="R205">
        <v>55</v>
      </c>
      <c r="S205">
        <v>55</v>
      </c>
      <c r="T205" t="s">
        <v>606</v>
      </c>
      <c r="U205">
        <v>16.510000000000002</v>
      </c>
    </row>
    <row r="206" spans="1:22" x14ac:dyDescent="0.25">
      <c r="A206" t="s">
        <v>19</v>
      </c>
      <c r="B206">
        <v>59</v>
      </c>
      <c r="C206" t="s">
        <v>605</v>
      </c>
      <c r="D206">
        <v>8.4</v>
      </c>
      <c r="E206">
        <v>0.7</v>
      </c>
      <c r="F206">
        <v>58799.999999999993</v>
      </c>
      <c r="G206">
        <v>0.14599999999999999</v>
      </c>
      <c r="H206">
        <v>13</v>
      </c>
      <c r="I206">
        <v>403141.63669466798</v>
      </c>
      <c r="J206">
        <v>20</v>
      </c>
      <c r="K206">
        <v>0.05</v>
      </c>
      <c r="L206">
        <v>0</v>
      </c>
      <c r="M206">
        <v>20</v>
      </c>
      <c r="N206">
        <v>0.05</v>
      </c>
      <c r="O206">
        <v>28</v>
      </c>
      <c r="P206">
        <v>6.0999999999999999E-2</v>
      </c>
      <c r="Q206">
        <v>5.3999999999999999E-2</v>
      </c>
      <c r="R206">
        <v>0</v>
      </c>
      <c r="T206" t="s">
        <v>606</v>
      </c>
      <c r="U206">
        <v>2.5299999999999998</v>
      </c>
    </row>
    <row r="207" spans="1:22" x14ac:dyDescent="0.25">
      <c r="A207" t="s">
        <v>627</v>
      </c>
      <c r="B207">
        <v>863</v>
      </c>
      <c r="C207" t="s">
        <v>605</v>
      </c>
      <c r="D207">
        <v>5</v>
      </c>
      <c r="E207">
        <v>0.75</v>
      </c>
      <c r="F207">
        <v>37500</v>
      </c>
      <c r="G207">
        <v>0.27800000000000002</v>
      </c>
      <c r="H207">
        <v>9</v>
      </c>
      <c r="I207">
        <v>134788.77202931864</v>
      </c>
      <c r="J207">
        <v>4.4000000000000004</v>
      </c>
      <c r="K207">
        <v>3.2000000000000001E-2</v>
      </c>
      <c r="L207">
        <v>0.8</v>
      </c>
      <c r="M207">
        <v>3.5</v>
      </c>
      <c r="N207">
        <v>2.5999999999999999E-2</v>
      </c>
      <c r="O207">
        <v>9</v>
      </c>
      <c r="P207">
        <v>5.2999999999999999E-2</v>
      </c>
      <c r="Q207">
        <v>4.8000000000000001E-2</v>
      </c>
      <c r="R207">
        <v>-5</v>
      </c>
      <c r="S207">
        <v>0.5</v>
      </c>
      <c r="T207" t="s">
        <v>606</v>
      </c>
      <c r="U207">
        <v>0.52</v>
      </c>
      <c r="V207" t="s">
        <v>1306</v>
      </c>
    </row>
    <row r="208" spans="1:22" x14ac:dyDescent="0.25">
      <c r="A208" t="s">
        <v>72</v>
      </c>
      <c r="B208">
        <v>195</v>
      </c>
      <c r="C208" t="s">
        <v>605</v>
      </c>
      <c r="D208">
        <v>17.3</v>
      </c>
      <c r="E208">
        <v>3.09</v>
      </c>
      <c r="F208">
        <v>534570</v>
      </c>
      <c r="G208">
        <v>0.35899999999999999</v>
      </c>
      <c r="H208">
        <v>10</v>
      </c>
      <c r="I208">
        <v>1488532.6831043335</v>
      </c>
      <c r="J208">
        <v>189</v>
      </c>
      <c r="K208">
        <v>0.127</v>
      </c>
      <c r="L208">
        <v>13.6</v>
      </c>
      <c r="M208">
        <v>175</v>
      </c>
      <c r="N208">
        <v>0.11799999999999999</v>
      </c>
      <c r="O208">
        <v>97</v>
      </c>
      <c r="P208">
        <v>3.1E-2</v>
      </c>
      <c r="Q208">
        <v>4.4999999999999998E-2</v>
      </c>
      <c r="R208">
        <v>78</v>
      </c>
      <c r="S208">
        <v>78</v>
      </c>
      <c r="T208" t="s">
        <v>606</v>
      </c>
      <c r="U208">
        <v>5.78</v>
      </c>
    </row>
    <row r="209" spans="1:22" x14ac:dyDescent="0.25">
      <c r="A209" t="s">
        <v>210</v>
      </c>
      <c r="B209">
        <v>489</v>
      </c>
      <c r="C209" t="s">
        <v>605</v>
      </c>
      <c r="D209">
        <v>7.2</v>
      </c>
      <c r="E209">
        <v>1.59</v>
      </c>
      <c r="F209">
        <v>114480</v>
      </c>
      <c r="G209">
        <v>0.30499999999999999</v>
      </c>
      <c r="H209">
        <v>9</v>
      </c>
      <c r="I209">
        <v>375660.86660728045</v>
      </c>
      <c r="J209">
        <v>15</v>
      </c>
      <c r="K209">
        <v>0.04</v>
      </c>
      <c r="L209">
        <v>0.1</v>
      </c>
      <c r="M209">
        <v>15</v>
      </c>
      <c r="N209">
        <v>0.04</v>
      </c>
      <c r="O209">
        <v>25</v>
      </c>
      <c r="P209">
        <v>5.2999999999999999E-2</v>
      </c>
      <c r="Q209">
        <v>4.8000000000000001E-2</v>
      </c>
      <c r="R209">
        <v>-10</v>
      </c>
      <c r="T209" t="s">
        <v>606</v>
      </c>
      <c r="U209">
        <v>0.93</v>
      </c>
      <c r="V209" t="s">
        <v>1308</v>
      </c>
    </row>
    <row r="210" spans="1:22" x14ac:dyDescent="0.25">
      <c r="A210" t="s">
        <v>126</v>
      </c>
      <c r="B210">
        <v>319</v>
      </c>
      <c r="C210" t="s">
        <v>605</v>
      </c>
      <c r="D210">
        <v>18.7</v>
      </c>
      <c r="E210">
        <v>0.55000000000000004</v>
      </c>
      <c r="F210">
        <v>102850.00000000001</v>
      </c>
      <c r="G210">
        <v>6.0999999999999999E-2</v>
      </c>
      <c r="H210">
        <v>9</v>
      </c>
      <c r="I210">
        <v>1695708.9390167764</v>
      </c>
      <c r="J210">
        <v>232</v>
      </c>
      <c r="K210">
        <v>0.13700000000000001</v>
      </c>
      <c r="L210">
        <v>1.3</v>
      </c>
      <c r="M210">
        <v>231</v>
      </c>
      <c r="N210">
        <v>0.13600000000000001</v>
      </c>
      <c r="O210">
        <v>104</v>
      </c>
      <c r="P210">
        <v>5.2999999999999999E-2</v>
      </c>
      <c r="Q210">
        <v>4.8000000000000001E-2</v>
      </c>
      <c r="R210">
        <v>126</v>
      </c>
      <c r="S210">
        <v>126</v>
      </c>
      <c r="T210" t="s">
        <v>606</v>
      </c>
      <c r="U210">
        <v>5.83</v>
      </c>
    </row>
    <row r="211" spans="1:22" x14ac:dyDescent="0.25">
      <c r="A211" t="s">
        <v>127</v>
      </c>
      <c r="B211">
        <v>320</v>
      </c>
      <c r="C211" t="s">
        <v>605</v>
      </c>
      <c r="D211">
        <v>14.5</v>
      </c>
      <c r="E211">
        <v>2.04</v>
      </c>
      <c r="F211">
        <v>295800</v>
      </c>
      <c r="G211">
        <v>7.5999999999999998E-2</v>
      </c>
      <c r="H211">
        <v>11</v>
      </c>
      <c r="I211">
        <v>3874888.8021584149</v>
      </c>
      <c r="J211">
        <v>552</v>
      </c>
      <c r="K211">
        <v>0.14199999999999999</v>
      </c>
      <c r="L211">
        <v>8.6</v>
      </c>
      <c r="M211">
        <v>543</v>
      </c>
      <c r="N211">
        <v>0.14000000000000001</v>
      </c>
      <c r="O211">
        <v>240</v>
      </c>
      <c r="P211">
        <v>5.2999999999999999E-2</v>
      </c>
      <c r="Q211">
        <v>4.8000000000000001E-2</v>
      </c>
      <c r="R211">
        <v>303</v>
      </c>
      <c r="S211">
        <v>303</v>
      </c>
      <c r="T211" t="s">
        <v>606</v>
      </c>
      <c r="U211">
        <v>9.76</v>
      </c>
    </row>
    <row r="212" spans="1:22" x14ac:dyDescent="0.25">
      <c r="A212" t="s">
        <v>332</v>
      </c>
      <c r="B212">
        <v>712</v>
      </c>
      <c r="C212" t="s">
        <v>605</v>
      </c>
      <c r="D212">
        <v>4.4000000000000004</v>
      </c>
      <c r="E212">
        <v>1</v>
      </c>
      <c r="F212">
        <v>44000</v>
      </c>
      <c r="G212">
        <v>1E-3</v>
      </c>
      <c r="H212">
        <v>9</v>
      </c>
      <c r="I212">
        <v>31436063.735113975</v>
      </c>
      <c r="J212">
        <v>3123</v>
      </c>
      <c r="K212">
        <v>9.9000000000000005E-2</v>
      </c>
      <c r="L212">
        <v>206.6</v>
      </c>
      <c r="M212">
        <v>2917</v>
      </c>
      <c r="N212">
        <v>9.2999999999999999E-2</v>
      </c>
      <c r="O212">
        <v>1795</v>
      </c>
      <c r="P212">
        <v>5.2999999999999999E-2</v>
      </c>
      <c r="Q212">
        <v>4.8000000000000001E-2</v>
      </c>
      <c r="R212">
        <v>0</v>
      </c>
      <c r="S212">
        <v>88</v>
      </c>
      <c r="T212" t="s">
        <v>606</v>
      </c>
      <c r="U212">
        <v>186.78</v>
      </c>
    </row>
    <row r="213" spans="1:22" x14ac:dyDescent="0.25">
      <c r="A213" t="s">
        <v>464</v>
      </c>
      <c r="B213">
        <v>965</v>
      </c>
      <c r="C213" t="s">
        <v>605</v>
      </c>
      <c r="D213">
        <v>6.5</v>
      </c>
      <c r="E213">
        <v>1</v>
      </c>
      <c r="F213">
        <v>65000</v>
      </c>
      <c r="G213">
        <v>8.0000000000000002E-3</v>
      </c>
      <c r="H213">
        <v>13</v>
      </c>
      <c r="I213">
        <v>7760266.1209853981</v>
      </c>
      <c r="J213">
        <v>1238</v>
      </c>
      <c r="K213">
        <v>0.16</v>
      </c>
      <c r="L213">
        <v>45.9</v>
      </c>
      <c r="M213">
        <v>1192</v>
      </c>
      <c r="N213">
        <v>0.154</v>
      </c>
      <c r="O213">
        <v>490</v>
      </c>
      <c r="P213">
        <v>6.0999999999999999E-2</v>
      </c>
      <c r="Q213">
        <v>5.3999999999999999E-2</v>
      </c>
      <c r="R213">
        <v>702</v>
      </c>
      <c r="S213">
        <v>702</v>
      </c>
      <c r="T213" t="s">
        <v>606</v>
      </c>
      <c r="U213">
        <v>34.94</v>
      </c>
    </row>
    <row r="214" spans="1:22" x14ac:dyDescent="0.25">
      <c r="A214" t="s">
        <v>391</v>
      </c>
      <c r="B214">
        <v>815</v>
      </c>
      <c r="C214" t="s">
        <v>605</v>
      </c>
      <c r="D214">
        <v>42.6</v>
      </c>
      <c r="E214">
        <v>1.81</v>
      </c>
      <c r="F214">
        <v>771060</v>
      </c>
      <c r="G214">
        <v>7.2999999999999995E-2</v>
      </c>
      <c r="H214">
        <v>11</v>
      </c>
      <c r="I214">
        <v>10542772.310677959</v>
      </c>
      <c r="J214">
        <v>1302</v>
      </c>
      <c r="K214">
        <v>0.124</v>
      </c>
      <c r="L214">
        <v>4.7</v>
      </c>
      <c r="M214">
        <v>1298</v>
      </c>
      <c r="N214">
        <v>0.123</v>
      </c>
      <c r="O214">
        <v>653</v>
      </c>
      <c r="P214">
        <v>5.2999999999999999E-2</v>
      </c>
      <c r="Q214">
        <v>4.8000000000000001E-2</v>
      </c>
      <c r="R214">
        <v>0</v>
      </c>
      <c r="T214" t="s">
        <v>606</v>
      </c>
      <c r="U214">
        <v>49.85</v>
      </c>
    </row>
    <row r="215" spans="1:22" x14ac:dyDescent="0.25">
      <c r="A215" t="s">
        <v>41</v>
      </c>
      <c r="B215">
        <v>129</v>
      </c>
      <c r="C215" t="s">
        <v>605</v>
      </c>
      <c r="D215">
        <v>15.9</v>
      </c>
      <c r="E215">
        <v>1.02</v>
      </c>
      <c r="F215">
        <v>162180</v>
      </c>
      <c r="G215">
        <v>2.4E-2</v>
      </c>
      <c r="H215">
        <v>11</v>
      </c>
      <c r="I215">
        <v>6839891.673590621</v>
      </c>
      <c r="J215">
        <v>716</v>
      </c>
      <c r="K215">
        <v>0.105</v>
      </c>
      <c r="L215">
        <v>25</v>
      </c>
      <c r="M215">
        <v>691</v>
      </c>
      <c r="N215">
        <v>0.10100000000000001</v>
      </c>
      <c r="O215">
        <v>407</v>
      </c>
      <c r="P215">
        <v>5.2999999999999999E-2</v>
      </c>
      <c r="Q215">
        <v>4.8000000000000001E-2</v>
      </c>
      <c r="R215">
        <v>284</v>
      </c>
      <c r="T215" t="s">
        <v>606</v>
      </c>
      <c r="U215">
        <v>34.1</v>
      </c>
    </row>
    <row r="216" spans="1:22" x14ac:dyDescent="0.25">
      <c r="A216" t="s">
        <v>450</v>
      </c>
      <c r="B216">
        <v>925</v>
      </c>
      <c r="C216" t="s">
        <v>605</v>
      </c>
      <c r="D216">
        <v>1</v>
      </c>
      <c r="E216">
        <v>0.75</v>
      </c>
      <c r="F216">
        <v>7500</v>
      </c>
      <c r="G216">
        <v>8.5000000000000006E-2</v>
      </c>
      <c r="H216">
        <v>9</v>
      </c>
      <c r="I216">
        <v>88664.054172736345</v>
      </c>
      <c r="J216">
        <v>-1.2</v>
      </c>
      <c r="K216">
        <v>-1.4E-2</v>
      </c>
      <c r="L216">
        <v>0.9</v>
      </c>
      <c r="M216">
        <v>-2.1</v>
      </c>
      <c r="N216">
        <v>-2.4E-2</v>
      </c>
      <c r="O216">
        <v>6.3</v>
      </c>
      <c r="P216">
        <v>5.2999999999999999E-2</v>
      </c>
      <c r="Q216">
        <v>4.8000000000000001E-2</v>
      </c>
      <c r="R216">
        <v>-8</v>
      </c>
      <c r="T216" t="s">
        <v>606</v>
      </c>
      <c r="U216">
        <v>0.98</v>
      </c>
    </row>
    <row r="217" spans="1:22" x14ac:dyDescent="0.25">
      <c r="A217" t="s">
        <v>211</v>
      </c>
      <c r="B217">
        <v>490</v>
      </c>
      <c r="C217" t="s">
        <v>605</v>
      </c>
      <c r="D217">
        <v>39</v>
      </c>
      <c r="E217">
        <v>1.1399999999999999</v>
      </c>
      <c r="F217">
        <v>444599.99999999994</v>
      </c>
      <c r="G217">
        <v>5.5E-2</v>
      </c>
      <c r="H217">
        <v>9</v>
      </c>
      <c r="I217">
        <v>8107474.0550339837</v>
      </c>
      <c r="J217">
        <v>834</v>
      </c>
      <c r="K217">
        <v>0.10299999999999999</v>
      </c>
      <c r="L217">
        <v>3.2</v>
      </c>
      <c r="M217">
        <v>831</v>
      </c>
      <c r="N217">
        <v>0.10199999999999999</v>
      </c>
      <c r="O217">
        <v>496</v>
      </c>
      <c r="P217">
        <v>5.2999999999999999E-2</v>
      </c>
      <c r="Q217">
        <v>4.8000000000000001E-2</v>
      </c>
      <c r="R217">
        <v>335</v>
      </c>
      <c r="S217">
        <v>288</v>
      </c>
      <c r="T217" t="s">
        <v>606</v>
      </c>
      <c r="U217">
        <v>19.3</v>
      </c>
    </row>
    <row r="218" spans="1:22" x14ac:dyDescent="0.25">
      <c r="A218" t="s">
        <v>128</v>
      </c>
      <c r="B218">
        <v>322</v>
      </c>
      <c r="C218" t="s">
        <v>605</v>
      </c>
      <c r="D218">
        <v>49.7</v>
      </c>
      <c r="E218">
        <v>0.79</v>
      </c>
      <c r="F218">
        <v>392630</v>
      </c>
      <c r="G218">
        <v>0.84199999999999997</v>
      </c>
      <c r="H218">
        <v>9</v>
      </c>
      <c r="I218">
        <v>466187.79780835909</v>
      </c>
      <c r="J218">
        <v>39</v>
      </c>
      <c r="K218">
        <v>8.4000000000000005E-2</v>
      </c>
      <c r="L218">
        <v>0.2</v>
      </c>
      <c r="M218">
        <v>39</v>
      </c>
      <c r="N218">
        <v>8.4000000000000005E-2</v>
      </c>
      <c r="O218">
        <v>43</v>
      </c>
      <c r="P218">
        <v>5.2999999999999999E-2</v>
      </c>
      <c r="Q218">
        <v>4.8000000000000001E-2</v>
      </c>
      <c r="R218">
        <v>-4</v>
      </c>
      <c r="T218" t="s">
        <v>606</v>
      </c>
      <c r="U218">
        <v>2.91</v>
      </c>
    </row>
    <row r="219" spans="1:22" x14ac:dyDescent="0.25">
      <c r="A219" t="s">
        <v>129</v>
      </c>
      <c r="B219">
        <v>323</v>
      </c>
      <c r="C219" t="s">
        <v>605</v>
      </c>
      <c r="D219">
        <v>512.20000000000005</v>
      </c>
      <c r="E219">
        <v>0.7</v>
      </c>
      <c r="F219">
        <v>3585400</v>
      </c>
      <c r="G219">
        <v>0.34399999999999997</v>
      </c>
      <c r="H219">
        <v>9</v>
      </c>
      <c r="I219">
        <v>10410197.241507022</v>
      </c>
      <c r="J219">
        <v>731</v>
      </c>
      <c r="K219">
        <v>7.0000000000000007E-2</v>
      </c>
      <c r="L219">
        <v>1.5</v>
      </c>
      <c r="M219">
        <v>730</v>
      </c>
      <c r="N219">
        <v>7.0000000000000007E-2</v>
      </c>
      <c r="O219">
        <v>704</v>
      </c>
      <c r="P219">
        <v>5.2999999999999999E-2</v>
      </c>
      <c r="Q219">
        <v>4.8000000000000001E-2</v>
      </c>
      <c r="R219">
        <v>25</v>
      </c>
      <c r="S219">
        <v>25</v>
      </c>
      <c r="T219" t="s">
        <v>606</v>
      </c>
      <c r="U219">
        <v>23.04</v>
      </c>
      <c r="V219">
        <v>4</v>
      </c>
    </row>
    <row r="220" spans="1:22" x14ac:dyDescent="0.25">
      <c r="A220" t="s">
        <v>368</v>
      </c>
      <c r="B220">
        <v>766</v>
      </c>
      <c r="C220" t="s">
        <v>605</v>
      </c>
      <c r="D220">
        <v>56.3</v>
      </c>
      <c r="E220">
        <v>1.56</v>
      </c>
      <c r="F220">
        <v>878280</v>
      </c>
      <c r="G220">
        <v>6.9000000000000006E-2</v>
      </c>
      <c r="H220">
        <v>9</v>
      </c>
      <c r="I220">
        <v>12806589.983491095</v>
      </c>
      <c r="J220">
        <v>1186</v>
      </c>
      <c r="K220">
        <v>9.2999999999999999E-2</v>
      </c>
      <c r="L220">
        <v>72.8</v>
      </c>
      <c r="M220">
        <v>1113</v>
      </c>
      <c r="N220">
        <v>8.6999999999999994E-2</v>
      </c>
      <c r="O220">
        <v>790</v>
      </c>
      <c r="P220">
        <v>5.2999999999999999E-2</v>
      </c>
      <c r="Q220">
        <v>4.8000000000000001E-2</v>
      </c>
      <c r="R220">
        <v>322</v>
      </c>
      <c r="S220">
        <v>191</v>
      </c>
      <c r="T220" t="s">
        <v>606</v>
      </c>
      <c r="U220">
        <v>93.87</v>
      </c>
    </row>
    <row r="221" spans="1:22" x14ac:dyDescent="0.25">
      <c r="A221" t="s">
        <v>659</v>
      </c>
      <c r="B221">
        <v>36617</v>
      </c>
      <c r="C221" t="s">
        <v>605</v>
      </c>
      <c r="D221">
        <v>1.8</v>
      </c>
      <c r="E221">
        <v>0.69</v>
      </c>
      <c r="F221">
        <v>12419.999999999998</v>
      </c>
      <c r="G221">
        <v>5.1999999999999998E-2</v>
      </c>
      <c r="H221">
        <v>13</v>
      </c>
      <c r="I221">
        <v>236985.21823586742</v>
      </c>
      <c r="J221">
        <v>17</v>
      </c>
      <c r="K221">
        <v>7.0999999999999994E-2</v>
      </c>
      <c r="L221">
        <v>4.2</v>
      </c>
      <c r="M221">
        <v>13</v>
      </c>
      <c r="N221">
        <v>5.5E-2</v>
      </c>
      <c r="O221">
        <v>16</v>
      </c>
      <c r="P221">
        <v>6.0999999999999999E-2</v>
      </c>
      <c r="Q221">
        <v>5.3999999999999999E-2</v>
      </c>
      <c r="R221">
        <v>-3</v>
      </c>
      <c r="T221" t="s">
        <v>606</v>
      </c>
      <c r="U221">
        <v>1.54</v>
      </c>
    </row>
    <row r="222" spans="1:22" x14ac:dyDescent="0.25">
      <c r="A222" t="s">
        <v>212</v>
      </c>
      <c r="B222">
        <v>491</v>
      </c>
      <c r="C222" t="s">
        <v>605</v>
      </c>
      <c r="D222">
        <v>9.6999999999999993</v>
      </c>
      <c r="E222">
        <v>2.15</v>
      </c>
      <c r="F222">
        <v>208550</v>
      </c>
      <c r="G222">
        <v>0.47599999999999998</v>
      </c>
      <c r="H222">
        <v>9</v>
      </c>
      <c r="I222">
        <v>438022.94388088788</v>
      </c>
      <c r="J222">
        <v>9.6</v>
      </c>
      <c r="K222">
        <v>2.1999999999999999E-2</v>
      </c>
      <c r="L222">
        <v>1.8</v>
      </c>
      <c r="M222">
        <v>7.9</v>
      </c>
      <c r="N222">
        <v>1.7999999999999999E-2</v>
      </c>
      <c r="O222">
        <v>30</v>
      </c>
      <c r="P222">
        <v>5.2999999999999999E-2</v>
      </c>
      <c r="Q222">
        <v>4.8000000000000001E-2</v>
      </c>
      <c r="R222">
        <v>-23</v>
      </c>
      <c r="S222">
        <v>4</v>
      </c>
      <c r="T222" t="s">
        <v>606</v>
      </c>
      <c r="U222">
        <v>0.56000000000000005</v>
      </c>
      <c r="V222">
        <v>3</v>
      </c>
    </row>
    <row r="223" spans="1:22" x14ac:dyDescent="0.25">
      <c r="A223" t="s">
        <v>130</v>
      </c>
      <c r="B223">
        <v>327</v>
      </c>
      <c r="C223" t="s">
        <v>605</v>
      </c>
      <c r="D223">
        <v>134.5</v>
      </c>
      <c r="E223">
        <v>0.59</v>
      </c>
      <c r="F223">
        <v>793550</v>
      </c>
      <c r="G223">
        <v>0.01</v>
      </c>
      <c r="H223">
        <v>11</v>
      </c>
      <c r="I223">
        <v>75964464.777458861</v>
      </c>
      <c r="J223">
        <v>8668</v>
      </c>
      <c r="K223">
        <v>0.114</v>
      </c>
      <c r="L223">
        <v>28.3</v>
      </c>
      <c r="M223">
        <v>8640</v>
      </c>
      <c r="N223">
        <v>0.114</v>
      </c>
      <c r="O223">
        <v>4444</v>
      </c>
      <c r="P223">
        <v>5.2999999999999999E-2</v>
      </c>
      <c r="Q223">
        <v>4.8000000000000001E-2</v>
      </c>
      <c r="R223">
        <v>4196</v>
      </c>
      <c r="S223">
        <v>4084</v>
      </c>
      <c r="T223" t="s">
        <v>606</v>
      </c>
      <c r="U223">
        <v>144.12</v>
      </c>
    </row>
    <row r="224" spans="1:22" x14ac:dyDescent="0.25">
      <c r="A224" t="s">
        <v>256</v>
      </c>
      <c r="B224">
        <v>564</v>
      </c>
      <c r="C224" t="s">
        <v>605</v>
      </c>
      <c r="D224">
        <v>16.8</v>
      </c>
      <c r="E224">
        <v>2.85</v>
      </c>
      <c r="F224">
        <v>478800</v>
      </c>
      <c r="G224">
        <v>2.06</v>
      </c>
      <c r="H224">
        <v>5</v>
      </c>
      <c r="I224">
        <v>232427.65711007398</v>
      </c>
      <c r="J224">
        <v>12</v>
      </c>
      <c r="K224">
        <v>5.3999999999999999E-2</v>
      </c>
      <c r="L224">
        <v>0</v>
      </c>
      <c r="M224">
        <v>12</v>
      </c>
      <c r="N224">
        <v>5.1999999999999998E-2</v>
      </c>
      <c r="O224">
        <v>13</v>
      </c>
      <c r="P224">
        <v>2.9000000000000001E-2</v>
      </c>
      <c r="Q224">
        <v>2.9000000000000001E-2</v>
      </c>
      <c r="R224">
        <v>-0.7</v>
      </c>
      <c r="T224" t="s">
        <v>606</v>
      </c>
      <c r="U224">
        <v>1.36</v>
      </c>
    </row>
    <row r="225" spans="1:22" x14ac:dyDescent="0.25">
      <c r="A225" t="s">
        <v>310</v>
      </c>
      <c r="B225">
        <v>673</v>
      </c>
      <c r="C225" t="s">
        <v>605</v>
      </c>
      <c r="D225">
        <v>28.4</v>
      </c>
      <c r="E225">
        <v>2.33</v>
      </c>
      <c r="F225">
        <v>661720</v>
      </c>
      <c r="G225">
        <v>1.32</v>
      </c>
      <c r="H225">
        <v>9</v>
      </c>
      <c r="I225">
        <v>501406.93611442292</v>
      </c>
      <c r="J225">
        <v>65</v>
      </c>
      <c r="K225">
        <v>0.129</v>
      </c>
      <c r="L225">
        <v>1.3</v>
      </c>
      <c r="M225">
        <v>63</v>
      </c>
      <c r="N225">
        <v>0.126</v>
      </c>
      <c r="O225">
        <v>38</v>
      </c>
      <c r="P225">
        <v>5.2999999999999999E-2</v>
      </c>
      <c r="Q225">
        <v>4.8000000000000001E-2</v>
      </c>
      <c r="R225">
        <v>25</v>
      </c>
      <c r="S225">
        <v>25</v>
      </c>
      <c r="T225" t="s">
        <v>606</v>
      </c>
      <c r="U225">
        <v>3.58</v>
      </c>
    </row>
    <row r="226" spans="1:22" x14ac:dyDescent="0.25">
      <c r="A226" t="s">
        <v>417</v>
      </c>
      <c r="B226">
        <v>867</v>
      </c>
      <c r="C226" t="s">
        <v>605</v>
      </c>
      <c r="D226">
        <v>6.7</v>
      </c>
      <c r="E226">
        <v>1.85</v>
      </c>
      <c r="F226">
        <v>123950</v>
      </c>
      <c r="G226">
        <v>1.3180000000000001</v>
      </c>
      <c r="H226">
        <v>9</v>
      </c>
      <c r="I226">
        <v>94044.490732745922</v>
      </c>
      <c r="J226">
        <v>5.3</v>
      </c>
      <c r="K226">
        <v>5.6000000000000001E-2</v>
      </c>
      <c r="L226">
        <v>0.1</v>
      </c>
      <c r="M226">
        <v>5.3</v>
      </c>
      <c r="N226">
        <v>5.6000000000000001E-2</v>
      </c>
      <c r="O226">
        <v>7.2</v>
      </c>
      <c r="P226">
        <v>5.2999999999999999E-2</v>
      </c>
      <c r="Q226">
        <v>4.8000000000000001E-2</v>
      </c>
      <c r="R226">
        <v>-2</v>
      </c>
      <c r="T226" t="s">
        <v>606</v>
      </c>
      <c r="U226">
        <v>0.6</v>
      </c>
      <c r="V226">
        <v>1</v>
      </c>
    </row>
    <row r="227" spans="1:22" x14ac:dyDescent="0.25">
      <c r="A227" t="s">
        <v>392</v>
      </c>
      <c r="B227">
        <v>816</v>
      </c>
      <c r="C227" t="s">
        <v>605</v>
      </c>
      <c r="D227">
        <v>10</v>
      </c>
      <c r="E227">
        <v>1.1299999999999999</v>
      </c>
      <c r="F227">
        <v>112999.99999999999</v>
      </c>
      <c r="G227">
        <v>3.5000000000000003E-2</v>
      </c>
      <c r="H227">
        <v>11</v>
      </c>
      <c r="I227">
        <v>3243196.4578168793</v>
      </c>
      <c r="J227">
        <v>331</v>
      </c>
      <c r="K227">
        <v>0.10199999999999999</v>
      </c>
      <c r="L227">
        <v>0</v>
      </c>
      <c r="M227">
        <v>331</v>
      </c>
      <c r="N227">
        <v>0.10199999999999999</v>
      </c>
      <c r="O227">
        <v>195</v>
      </c>
      <c r="P227">
        <v>5.2999999999999999E-2</v>
      </c>
      <c r="Q227">
        <v>4.8000000000000001E-2</v>
      </c>
      <c r="R227">
        <v>0</v>
      </c>
      <c r="S227">
        <v>83</v>
      </c>
      <c r="T227" t="s">
        <v>606</v>
      </c>
      <c r="U227">
        <v>14.14</v>
      </c>
    </row>
    <row r="228" spans="1:22" x14ac:dyDescent="0.25">
      <c r="A228" t="s">
        <v>632</v>
      </c>
      <c r="B228">
        <v>926</v>
      </c>
      <c r="C228" t="s">
        <v>605</v>
      </c>
      <c r="D228">
        <v>6.1</v>
      </c>
      <c r="E228">
        <v>1.27</v>
      </c>
      <c r="F228">
        <v>77470</v>
      </c>
      <c r="G228">
        <v>0.14899999999999999</v>
      </c>
      <c r="H228">
        <v>13</v>
      </c>
      <c r="I228">
        <v>520335.24557672319</v>
      </c>
      <c r="J228">
        <v>65</v>
      </c>
      <c r="K228">
        <v>0.125</v>
      </c>
      <c r="L228">
        <v>4.8</v>
      </c>
      <c r="M228">
        <v>60</v>
      </c>
      <c r="N228">
        <v>0.115</v>
      </c>
      <c r="O228">
        <v>36</v>
      </c>
      <c r="P228">
        <v>6.0999999999999999E-2</v>
      </c>
      <c r="Q228">
        <v>5.3999999999999999E-2</v>
      </c>
      <c r="R228">
        <v>24</v>
      </c>
      <c r="S228">
        <v>24</v>
      </c>
      <c r="T228" t="s">
        <v>606</v>
      </c>
      <c r="U228">
        <v>2.44</v>
      </c>
    </row>
    <row r="229" spans="1:22" x14ac:dyDescent="0.25">
      <c r="A229" t="s">
        <v>334</v>
      </c>
      <c r="B229">
        <v>714</v>
      </c>
      <c r="C229" t="s">
        <v>605</v>
      </c>
      <c r="D229">
        <v>14.1</v>
      </c>
      <c r="E229">
        <v>3.58</v>
      </c>
      <c r="F229">
        <v>504780</v>
      </c>
      <c r="G229">
        <v>2.0779999999999998</v>
      </c>
      <c r="H229">
        <v>10</v>
      </c>
      <c r="I229">
        <v>242973.98319937324</v>
      </c>
      <c r="J229">
        <v>13</v>
      </c>
      <c r="K229">
        <v>5.1999999999999998E-2</v>
      </c>
      <c r="L229">
        <v>0.1</v>
      </c>
      <c r="M229">
        <v>13</v>
      </c>
      <c r="N229">
        <v>5.3999999999999999E-2</v>
      </c>
      <c r="O229">
        <v>19</v>
      </c>
      <c r="P229">
        <v>3.1E-2</v>
      </c>
      <c r="Q229">
        <v>4.4999999999999998E-2</v>
      </c>
      <c r="R229">
        <v>-6</v>
      </c>
      <c r="T229" t="s">
        <v>606</v>
      </c>
      <c r="U229">
        <v>1.22</v>
      </c>
      <c r="V229">
        <v>2</v>
      </c>
    </row>
    <row r="230" spans="1:22" x14ac:dyDescent="0.25">
      <c r="A230" t="s">
        <v>644</v>
      </c>
      <c r="B230">
        <v>3001</v>
      </c>
      <c r="C230" t="s">
        <v>605</v>
      </c>
      <c r="D230">
        <v>11.1</v>
      </c>
      <c r="E230">
        <v>0.61</v>
      </c>
      <c r="F230">
        <v>67710</v>
      </c>
      <c r="G230">
        <v>0.73799999999999999</v>
      </c>
      <c r="H230">
        <v>15</v>
      </c>
      <c r="I230">
        <v>91759.815646223957</v>
      </c>
      <c r="J230">
        <v>10</v>
      </c>
      <c r="K230">
        <v>0.114</v>
      </c>
      <c r="L230">
        <v>3.1</v>
      </c>
      <c r="M230">
        <v>7.1</v>
      </c>
      <c r="N230">
        <v>7.6999999999999999E-2</v>
      </c>
      <c r="O230">
        <v>7.1</v>
      </c>
      <c r="P230">
        <v>6.0999999999999999E-2</v>
      </c>
      <c r="Q230">
        <v>5.3999999999999999E-2</v>
      </c>
      <c r="R230">
        <v>0.2</v>
      </c>
      <c r="S230">
        <v>0.2</v>
      </c>
      <c r="T230" t="s">
        <v>606</v>
      </c>
      <c r="U230">
        <v>0.78</v>
      </c>
    </row>
    <row r="231" spans="1:22" x14ac:dyDescent="0.25">
      <c r="A231" t="s">
        <v>20</v>
      </c>
      <c r="B231">
        <v>63</v>
      </c>
      <c r="C231" t="s">
        <v>605</v>
      </c>
      <c r="D231">
        <v>12.8</v>
      </c>
      <c r="E231">
        <v>1</v>
      </c>
      <c r="F231">
        <v>128000</v>
      </c>
      <c r="G231">
        <v>5.8000000000000003E-2</v>
      </c>
      <c r="H231">
        <v>5</v>
      </c>
      <c r="I231">
        <v>2221271.2015764429</v>
      </c>
      <c r="J231">
        <v>142</v>
      </c>
      <c r="K231">
        <v>6.4000000000000001E-2</v>
      </c>
      <c r="L231">
        <v>0.3</v>
      </c>
      <c r="M231">
        <v>141</v>
      </c>
      <c r="N231">
        <v>6.3E-2</v>
      </c>
      <c r="O231">
        <v>96</v>
      </c>
      <c r="P231">
        <v>2.9000000000000001E-2</v>
      </c>
      <c r="Q231">
        <v>2.9000000000000001E-2</v>
      </c>
      <c r="R231">
        <v>45</v>
      </c>
      <c r="S231">
        <v>45</v>
      </c>
      <c r="T231" t="s">
        <v>606</v>
      </c>
      <c r="U231">
        <v>6.11</v>
      </c>
    </row>
    <row r="232" spans="1:22" x14ac:dyDescent="0.25">
      <c r="A232" t="s">
        <v>656</v>
      </c>
      <c r="B232">
        <v>11105</v>
      </c>
      <c r="C232" t="s">
        <v>605</v>
      </c>
      <c r="D232">
        <v>4.5</v>
      </c>
      <c r="E232">
        <v>0.84</v>
      </c>
      <c r="F232">
        <v>37800</v>
      </c>
      <c r="G232">
        <v>6.3E-2</v>
      </c>
      <c r="H232">
        <v>9</v>
      </c>
      <c r="I232">
        <v>602420.48572578619</v>
      </c>
      <c r="J232">
        <v>51</v>
      </c>
      <c r="K232">
        <v>8.5000000000000006E-2</v>
      </c>
      <c r="L232">
        <v>0.2</v>
      </c>
      <c r="M232">
        <v>51</v>
      </c>
      <c r="N232">
        <v>8.5000000000000006E-2</v>
      </c>
      <c r="O232">
        <v>37</v>
      </c>
      <c r="P232">
        <v>5.2999999999999999E-2</v>
      </c>
      <c r="Q232">
        <v>4.8000000000000001E-2</v>
      </c>
      <c r="R232">
        <v>14</v>
      </c>
      <c r="S232">
        <v>14</v>
      </c>
      <c r="T232" t="s">
        <v>606</v>
      </c>
      <c r="U232">
        <v>1.87</v>
      </c>
    </row>
    <row r="233" spans="1:22" x14ac:dyDescent="0.25">
      <c r="A233" t="s">
        <v>418</v>
      </c>
      <c r="B233">
        <v>868</v>
      </c>
      <c r="C233" t="s">
        <v>605</v>
      </c>
      <c r="D233">
        <v>809.3</v>
      </c>
      <c r="E233">
        <v>1.69</v>
      </c>
      <c r="F233">
        <v>13677170</v>
      </c>
      <c r="G233">
        <v>1.345</v>
      </c>
      <c r="H233">
        <v>9</v>
      </c>
      <c r="I233">
        <v>10170367.558690801</v>
      </c>
      <c r="J233">
        <v>605</v>
      </c>
      <c r="K233">
        <v>0.06</v>
      </c>
      <c r="L233">
        <v>53.6</v>
      </c>
      <c r="M233">
        <v>552</v>
      </c>
      <c r="N233">
        <v>5.3999999999999999E-2</v>
      </c>
      <c r="O233">
        <v>776</v>
      </c>
      <c r="P233">
        <v>5.2999999999999999E-2</v>
      </c>
      <c r="Q233">
        <v>4.8000000000000001E-2</v>
      </c>
      <c r="R233">
        <v>-224</v>
      </c>
      <c r="T233" t="s">
        <v>606</v>
      </c>
      <c r="U233">
        <v>66.180000000000007</v>
      </c>
    </row>
    <row r="234" spans="1:22" x14ac:dyDescent="0.25">
      <c r="A234" t="s">
        <v>131</v>
      </c>
      <c r="B234">
        <v>329</v>
      </c>
      <c r="C234" t="s">
        <v>605</v>
      </c>
      <c r="D234">
        <v>11.9</v>
      </c>
      <c r="E234">
        <v>0.38</v>
      </c>
      <c r="F234">
        <v>45220</v>
      </c>
      <c r="G234">
        <v>4.0000000000000001E-3</v>
      </c>
      <c r="H234">
        <v>11</v>
      </c>
      <c r="I234">
        <v>11456166.852962295</v>
      </c>
      <c r="J234">
        <v>1009</v>
      </c>
      <c r="K234">
        <v>8.7999999999999995E-2</v>
      </c>
      <c r="L234">
        <v>5.8</v>
      </c>
      <c r="M234">
        <v>1003</v>
      </c>
      <c r="N234">
        <v>8.7999999999999995E-2</v>
      </c>
      <c r="O234">
        <v>660</v>
      </c>
      <c r="P234">
        <v>5.2999999999999999E-2</v>
      </c>
      <c r="Q234">
        <v>4.8000000000000001E-2</v>
      </c>
      <c r="R234">
        <v>342</v>
      </c>
      <c r="T234" t="s">
        <v>606</v>
      </c>
      <c r="U234">
        <v>29.33</v>
      </c>
    </row>
    <row r="235" spans="1:22" x14ac:dyDescent="0.25">
      <c r="A235" t="s">
        <v>281</v>
      </c>
      <c r="B235">
        <v>605</v>
      </c>
      <c r="C235" t="s">
        <v>605</v>
      </c>
      <c r="D235">
        <v>13.7</v>
      </c>
      <c r="E235">
        <v>1.96</v>
      </c>
      <c r="F235">
        <v>268520</v>
      </c>
      <c r="G235">
        <v>4.0000000000000001E-3</v>
      </c>
      <c r="H235">
        <v>9</v>
      </c>
      <c r="I235">
        <v>60892578.403042808</v>
      </c>
      <c r="J235">
        <v>2901</v>
      </c>
      <c r="K235">
        <v>4.8000000000000001E-2</v>
      </c>
      <c r="L235">
        <v>61.5</v>
      </c>
      <c r="M235">
        <v>2840</v>
      </c>
      <c r="N235">
        <v>4.7E-2</v>
      </c>
      <c r="O235">
        <v>3516</v>
      </c>
      <c r="P235">
        <v>5.2999999999999999E-2</v>
      </c>
      <c r="Q235">
        <v>4.8000000000000001E-2</v>
      </c>
      <c r="R235">
        <v>0</v>
      </c>
      <c r="T235" t="s">
        <v>606</v>
      </c>
      <c r="U235">
        <v>90.37</v>
      </c>
    </row>
    <row r="236" spans="1:22" x14ac:dyDescent="0.25">
      <c r="A236" t="s">
        <v>42</v>
      </c>
      <c r="B236">
        <v>135</v>
      </c>
      <c r="C236" t="s">
        <v>605</v>
      </c>
      <c r="D236">
        <v>10.3</v>
      </c>
      <c r="E236">
        <v>0.5</v>
      </c>
      <c r="F236">
        <v>51500</v>
      </c>
      <c r="G236">
        <v>8.9999999999999993E-3</v>
      </c>
      <c r="H236">
        <v>11</v>
      </c>
      <c r="I236">
        <v>5671936.6831942108</v>
      </c>
      <c r="J236">
        <v>713</v>
      </c>
      <c r="K236">
        <v>0.126</v>
      </c>
      <c r="L236">
        <v>21.9</v>
      </c>
      <c r="M236">
        <v>691</v>
      </c>
      <c r="N236">
        <v>0.122</v>
      </c>
      <c r="O236">
        <v>331</v>
      </c>
      <c r="P236">
        <v>5.2999999999999999E-2</v>
      </c>
      <c r="Q236">
        <v>4.8000000000000001E-2</v>
      </c>
      <c r="R236">
        <v>360</v>
      </c>
      <c r="S236">
        <v>360</v>
      </c>
      <c r="T236" t="s">
        <v>606</v>
      </c>
      <c r="U236">
        <v>27.93</v>
      </c>
    </row>
    <row r="237" spans="1:22" x14ac:dyDescent="0.25">
      <c r="A237" t="s">
        <v>43</v>
      </c>
      <c r="B237">
        <v>136</v>
      </c>
      <c r="C237" t="s">
        <v>605</v>
      </c>
      <c r="D237">
        <v>45.7</v>
      </c>
      <c r="E237">
        <v>2.3199999999999998</v>
      </c>
      <c r="F237">
        <v>1060240</v>
      </c>
      <c r="G237">
        <v>0.34100000000000003</v>
      </c>
      <c r="H237">
        <v>11</v>
      </c>
      <c r="I237">
        <v>3112989.4212877443</v>
      </c>
      <c r="J237">
        <v>251</v>
      </c>
      <c r="K237">
        <v>8.1000000000000003E-2</v>
      </c>
      <c r="L237">
        <v>5.2</v>
      </c>
      <c r="M237">
        <v>246</v>
      </c>
      <c r="N237">
        <v>7.9000000000000001E-2</v>
      </c>
      <c r="O237">
        <v>210</v>
      </c>
      <c r="P237">
        <v>5.2999999999999999E-2</v>
      </c>
      <c r="Q237">
        <v>4.8000000000000001E-2</v>
      </c>
      <c r="R237">
        <v>0</v>
      </c>
      <c r="T237" t="s">
        <v>606</v>
      </c>
      <c r="U237">
        <v>15.43</v>
      </c>
    </row>
    <row r="238" spans="1:22" x14ac:dyDescent="0.25">
      <c r="A238" t="s">
        <v>132</v>
      </c>
      <c r="B238">
        <v>330</v>
      </c>
      <c r="C238" t="s">
        <v>605</v>
      </c>
      <c r="D238">
        <v>17.100000000000001</v>
      </c>
      <c r="E238">
        <v>0.53</v>
      </c>
      <c r="F238">
        <v>90630</v>
      </c>
      <c r="G238">
        <v>7.0000000000000001E-3</v>
      </c>
      <c r="H238">
        <v>9</v>
      </c>
      <c r="I238">
        <v>13716076.38409582</v>
      </c>
      <c r="J238">
        <v>2008</v>
      </c>
      <c r="K238">
        <v>0.14599999999999999</v>
      </c>
      <c r="L238">
        <v>47.8</v>
      </c>
      <c r="M238">
        <v>1960</v>
      </c>
      <c r="N238">
        <v>0.14299999999999999</v>
      </c>
      <c r="O238">
        <v>796</v>
      </c>
      <c r="P238">
        <v>5.2999999999999999E-2</v>
      </c>
      <c r="Q238">
        <v>4.8000000000000001E-2</v>
      </c>
      <c r="R238">
        <v>1164</v>
      </c>
      <c r="S238">
        <v>1164</v>
      </c>
      <c r="T238" t="s">
        <v>606</v>
      </c>
      <c r="U238">
        <v>36.29</v>
      </c>
    </row>
    <row r="239" spans="1:22" x14ac:dyDescent="0.25">
      <c r="A239" t="s">
        <v>419</v>
      </c>
      <c r="B239">
        <v>869</v>
      </c>
      <c r="C239" t="s">
        <v>605</v>
      </c>
      <c r="D239">
        <v>8</v>
      </c>
      <c r="E239">
        <v>0.56999999999999995</v>
      </c>
      <c r="F239">
        <v>45599.999999999993</v>
      </c>
      <c r="G239">
        <v>0.10299999999999999</v>
      </c>
      <c r="H239">
        <v>9</v>
      </c>
      <c r="I239">
        <v>444601.72380271897</v>
      </c>
      <c r="J239">
        <v>37</v>
      </c>
      <c r="K239">
        <v>8.4000000000000005E-2</v>
      </c>
      <c r="L239">
        <v>9.4</v>
      </c>
      <c r="M239">
        <v>28</v>
      </c>
      <c r="N239">
        <v>6.3E-2</v>
      </c>
      <c r="O239">
        <v>28</v>
      </c>
      <c r="P239">
        <v>5.2999999999999999E-2</v>
      </c>
      <c r="Q239">
        <v>4.8000000000000001E-2</v>
      </c>
      <c r="R239">
        <v>0</v>
      </c>
      <c r="S239">
        <v>0</v>
      </c>
      <c r="T239" t="s">
        <v>606</v>
      </c>
      <c r="U239">
        <v>3</v>
      </c>
      <c r="V239">
        <v>1</v>
      </c>
    </row>
    <row r="240" spans="1:22" x14ac:dyDescent="0.25">
      <c r="A240" t="s">
        <v>213</v>
      </c>
      <c r="B240">
        <v>495</v>
      </c>
      <c r="C240" t="s">
        <v>605</v>
      </c>
      <c r="D240">
        <v>1654.1</v>
      </c>
      <c r="E240">
        <v>8.6300000000000008</v>
      </c>
      <c r="F240">
        <v>142748830</v>
      </c>
      <c r="G240">
        <v>1.595</v>
      </c>
      <c r="H240">
        <v>10</v>
      </c>
      <c r="I240">
        <v>89497794.213879243</v>
      </c>
      <c r="J240">
        <v>7864</v>
      </c>
      <c r="K240">
        <v>8.7999999999999995E-2</v>
      </c>
      <c r="L240">
        <v>244.8</v>
      </c>
      <c r="M240">
        <v>7619</v>
      </c>
      <c r="N240">
        <v>8.5000000000000006E-2</v>
      </c>
      <c r="O240">
        <v>6716</v>
      </c>
      <c r="P240">
        <v>3.1E-2</v>
      </c>
      <c r="Q240">
        <v>4.4999999999999998E-2</v>
      </c>
      <c r="R240">
        <v>903</v>
      </c>
      <c r="T240" t="s">
        <v>606</v>
      </c>
      <c r="U240">
        <v>212.35</v>
      </c>
    </row>
    <row r="241" spans="1:22" x14ac:dyDescent="0.25">
      <c r="A241" t="s">
        <v>133</v>
      </c>
      <c r="B241">
        <v>331</v>
      </c>
      <c r="C241" t="s">
        <v>605</v>
      </c>
      <c r="D241">
        <v>6.9</v>
      </c>
      <c r="E241">
        <v>2.58</v>
      </c>
      <c r="F241">
        <v>178020</v>
      </c>
      <c r="G241">
        <v>3.3000000000000002E-2</v>
      </c>
      <c r="H241">
        <v>9</v>
      </c>
      <c r="I241">
        <v>5430123.3045710744</v>
      </c>
      <c r="J241">
        <v>269</v>
      </c>
      <c r="K241">
        <v>4.9000000000000002E-2</v>
      </c>
      <c r="L241">
        <v>0.6</v>
      </c>
      <c r="M241">
        <v>268</v>
      </c>
      <c r="N241">
        <v>4.9000000000000002E-2</v>
      </c>
      <c r="O241">
        <v>327</v>
      </c>
      <c r="P241">
        <v>5.2999999999999999E-2</v>
      </c>
      <c r="Q241">
        <v>4.8000000000000001E-2</v>
      </c>
      <c r="R241">
        <v>-59</v>
      </c>
      <c r="T241" t="s">
        <v>606</v>
      </c>
      <c r="U241">
        <v>14.34</v>
      </c>
    </row>
    <row r="242" spans="1:22" x14ac:dyDescent="0.25">
      <c r="A242" t="s">
        <v>21</v>
      </c>
      <c r="B242">
        <v>65</v>
      </c>
      <c r="C242" t="s">
        <v>605</v>
      </c>
      <c r="D242">
        <v>21.3</v>
      </c>
      <c r="E242">
        <v>0.81</v>
      </c>
      <c r="F242">
        <v>172530</v>
      </c>
      <c r="G242">
        <v>0.02</v>
      </c>
      <c r="H242">
        <v>9</v>
      </c>
      <c r="I242">
        <v>8500274.7233458702</v>
      </c>
      <c r="J242">
        <v>494</v>
      </c>
      <c r="K242">
        <v>5.8000000000000003E-2</v>
      </c>
      <c r="L242">
        <v>3</v>
      </c>
      <c r="M242">
        <v>491</v>
      </c>
      <c r="N242">
        <v>5.8000000000000003E-2</v>
      </c>
      <c r="O242">
        <v>504</v>
      </c>
      <c r="P242">
        <v>5.2999999999999999E-2</v>
      </c>
      <c r="Q242">
        <v>4.8000000000000001E-2</v>
      </c>
      <c r="R242">
        <v>-13</v>
      </c>
      <c r="T242" t="s">
        <v>606</v>
      </c>
      <c r="U242">
        <v>16.29</v>
      </c>
    </row>
    <row r="243" spans="1:22" x14ac:dyDescent="0.25">
      <c r="A243" t="s">
        <v>420</v>
      </c>
      <c r="B243">
        <v>870</v>
      </c>
      <c r="C243" t="s">
        <v>605</v>
      </c>
      <c r="D243">
        <v>10.4</v>
      </c>
      <c r="E243">
        <v>3.11</v>
      </c>
      <c r="F243">
        <v>323440</v>
      </c>
      <c r="G243">
        <v>2.448</v>
      </c>
      <c r="H243">
        <v>10</v>
      </c>
      <c r="I243">
        <v>132150.11692054599</v>
      </c>
      <c r="J243">
        <v>7.6</v>
      </c>
      <c r="K243">
        <v>5.8000000000000003E-2</v>
      </c>
      <c r="L243">
        <v>0.1</v>
      </c>
      <c r="M243">
        <v>7.6</v>
      </c>
      <c r="N243">
        <v>5.8000000000000003E-2</v>
      </c>
      <c r="O243">
        <v>10</v>
      </c>
      <c r="P243">
        <v>3.1E-2</v>
      </c>
      <c r="Q243">
        <v>4.4999999999999998E-2</v>
      </c>
      <c r="R243">
        <v>-3</v>
      </c>
      <c r="T243" t="s">
        <v>606</v>
      </c>
      <c r="U243">
        <v>0.86</v>
      </c>
      <c r="V243">
        <v>1</v>
      </c>
    </row>
    <row r="244" spans="1:22" x14ac:dyDescent="0.25">
      <c r="A244" t="s">
        <v>639</v>
      </c>
      <c r="B244">
        <v>1514</v>
      </c>
      <c r="C244" t="s">
        <v>605</v>
      </c>
      <c r="D244">
        <v>5.9</v>
      </c>
      <c r="E244">
        <v>0.5</v>
      </c>
      <c r="F244">
        <v>29500</v>
      </c>
      <c r="G244">
        <v>7.1999999999999995E-2</v>
      </c>
      <c r="H244">
        <v>17</v>
      </c>
      <c r="I244">
        <v>410362.35435959353</v>
      </c>
      <c r="J244">
        <v>7.1</v>
      </c>
      <c r="K244">
        <v>1.7000000000000001E-2</v>
      </c>
      <c r="L244">
        <v>0.2</v>
      </c>
      <c r="M244">
        <v>6.9</v>
      </c>
      <c r="N244">
        <v>1.7000000000000001E-2</v>
      </c>
      <c r="O244" t="s">
        <v>1303</v>
      </c>
      <c r="R244" t="s">
        <v>1303</v>
      </c>
      <c r="S244">
        <v>1</v>
      </c>
      <c r="T244" t="s">
        <v>606</v>
      </c>
      <c r="U244">
        <v>1.55</v>
      </c>
    </row>
    <row r="245" spans="1:22" x14ac:dyDescent="0.25">
      <c r="A245" t="s">
        <v>214</v>
      </c>
      <c r="B245">
        <v>496</v>
      </c>
      <c r="C245" t="s">
        <v>605</v>
      </c>
      <c r="D245">
        <v>26.9</v>
      </c>
      <c r="E245">
        <v>1.19</v>
      </c>
      <c r="F245">
        <v>320110</v>
      </c>
      <c r="G245">
        <v>5.8000000000000003E-2</v>
      </c>
      <c r="H245">
        <v>9</v>
      </c>
      <c r="I245">
        <v>5540473.4782161145</v>
      </c>
      <c r="J245">
        <v>591</v>
      </c>
      <c r="K245">
        <v>0.107</v>
      </c>
      <c r="L245">
        <v>46.8</v>
      </c>
      <c r="M245">
        <v>544</v>
      </c>
      <c r="N245">
        <v>9.8000000000000004E-2</v>
      </c>
      <c r="O245">
        <v>340</v>
      </c>
      <c r="P245">
        <v>5.2999999999999999E-2</v>
      </c>
      <c r="Q245">
        <v>4.8000000000000001E-2</v>
      </c>
      <c r="R245">
        <v>205</v>
      </c>
      <c r="S245">
        <v>199</v>
      </c>
      <c r="T245" t="s">
        <v>606</v>
      </c>
      <c r="U245">
        <v>20.92</v>
      </c>
    </row>
    <row r="246" spans="1:22" x14ac:dyDescent="0.25">
      <c r="A246" t="s">
        <v>215</v>
      </c>
      <c r="B246">
        <v>497</v>
      </c>
      <c r="C246" t="s">
        <v>605</v>
      </c>
      <c r="D246">
        <v>7.4</v>
      </c>
      <c r="E246">
        <v>0.66</v>
      </c>
      <c r="F246">
        <v>48840</v>
      </c>
      <c r="G246">
        <v>0.13900000000000001</v>
      </c>
      <c r="H246">
        <v>9</v>
      </c>
      <c r="I246">
        <v>351105.48188647709</v>
      </c>
      <c r="J246">
        <v>22</v>
      </c>
      <c r="K246">
        <v>6.4000000000000001E-2</v>
      </c>
      <c r="L246">
        <v>0.2</v>
      </c>
      <c r="M246">
        <v>22</v>
      </c>
      <c r="N246">
        <v>6.3E-2</v>
      </c>
      <c r="O246">
        <v>22</v>
      </c>
      <c r="P246">
        <v>5.2999999999999999E-2</v>
      </c>
      <c r="Q246">
        <v>4.8000000000000001E-2</v>
      </c>
      <c r="R246">
        <v>0</v>
      </c>
      <c r="S246">
        <v>8</v>
      </c>
      <c r="T246" t="s">
        <v>606</v>
      </c>
      <c r="U246">
        <v>1.33</v>
      </c>
    </row>
    <row r="247" spans="1:22" x14ac:dyDescent="0.25">
      <c r="A247" t="s">
        <v>216</v>
      </c>
      <c r="B247">
        <v>498</v>
      </c>
      <c r="C247" t="s">
        <v>605</v>
      </c>
      <c r="D247">
        <v>1</v>
      </c>
      <c r="E247">
        <v>2.39</v>
      </c>
      <c r="F247">
        <v>23900</v>
      </c>
      <c r="G247">
        <v>2.1999999999999999E-2</v>
      </c>
      <c r="H247">
        <v>13</v>
      </c>
      <c r="I247">
        <v>1076335.288965964</v>
      </c>
      <c r="J247">
        <v>32</v>
      </c>
      <c r="K247">
        <v>0.03</v>
      </c>
      <c r="L247">
        <v>0.2</v>
      </c>
      <c r="M247">
        <v>32</v>
      </c>
      <c r="N247">
        <v>0.03</v>
      </c>
      <c r="O247">
        <v>69</v>
      </c>
      <c r="P247">
        <v>6.0999999999999999E-2</v>
      </c>
      <c r="Q247">
        <v>5.3999999999999999E-2</v>
      </c>
      <c r="R247">
        <v>-38</v>
      </c>
      <c r="S247">
        <v>6</v>
      </c>
      <c r="T247" t="s">
        <v>606</v>
      </c>
      <c r="U247">
        <v>2.68</v>
      </c>
    </row>
    <row r="248" spans="1:22" x14ac:dyDescent="0.25">
      <c r="A248" t="s">
        <v>421</v>
      </c>
      <c r="B248">
        <v>871</v>
      </c>
      <c r="C248" t="s">
        <v>605</v>
      </c>
      <c r="D248">
        <v>65.400000000000006</v>
      </c>
      <c r="E248">
        <v>0.84</v>
      </c>
      <c r="F248">
        <v>549360</v>
      </c>
      <c r="G248">
        <v>2.1999999999999999E-2</v>
      </c>
      <c r="H248">
        <v>11</v>
      </c>
      <c r="I248">
        <v>24705203.803256862</v>
      </c>
      <c r="J248">
        <v>2772</v>
      </c>
      <c r="K248">
        <v>0.112</v>
      </c>
      <c r="L248">
        <v>610.5</v>
      </c>
      <c r="M248">
        <v>2162</v>
      </c>
      <c r="N248">
        <v>8.7999999999999995E-2</v>
      </c>
      <c r="O248">
        <v>1469</v>
      </c>
      <c r="P248">
        <v>5.2999999999999999E-2</v>
      </c>
      <c r="Q248">
        <v>4.8000000000000001E-2</v>
      </c>
      <c r="R248">
        <v>693</v>
      </c>
      <c r="S248">
        <v>611</v>
      </c>
      <c r="T248" t="s">
        <v>606</v>
      </c>
      <c r="U248">
        <v>154.09</v>
      </c>
    </row>
    <row r="249" spans="1:22" x14ac:dyDescent="0.25">
      <c r="A249" t="s">
        <v>217</v>
      </c>
      <c r="B249">
        <v>499</v>
      </c>
      <c r="C249" t="s">
        <v>605</v>
      </c>
      <c r="D249">
        <v>13.2</v>
      </c>
      <c r="E249">
        <v>2.57</v>
      </c>
      <c r="F249">
        <v>339240</v>
      </c>
      <c r="G249">
        <v>0.86099999999999999</v>
      </c>
      <c r="H249">
        <v>9</v>
      </c>
      <c r="I249">
        <v>393870.43857758469</v>
      </c>
      <c r="J249">
        <v>17</v>
      </c>
      <c r="K249">
        <v>4.3999999999999997E-2</v>
      </c>
      <c r="L249">
        <v>0.1</v>
      </c>
      <c r="M249">
        <v>17</v>
      </c>
      <c r="N249">
        <v>4.2999999999999997E-2</v>
      </c>
      <c r="O249">
        <v>29</v>
      </c>
      <c r="P249">
        <v>5.2999999999999999E-2</v>
      </c>
      <c r="Q249">
        <v>4.8000000000000001E-2</v>
      </c>
      <c r="R249">
        <v>-12</v>
      </c>
      <c r="T249" t="s">
        <v>606</v>
      </c>
      <c r="U249">
        <v>0.98</v>
      </c>
    </row>
    <row r="250" spans="1:22" x14ac:dyDescent="0.25">
      <c r="A250" t="s">
        <v>282</v>
      </c>
      <c r="B250">
        <v>606</v>
      </c>
      <c r="C250" t="s">
        <v>605</v>
      </c>
      <c r="D250">
        <v>14.4</v>
      </c>
      <c r="E250">
        <v>1</v>
      </c>
      <c r="F250">
        <v>144000</v>
      </c>
      <c r="G250">
        <v>5.0000000000000001E-3</v>
      </c>
      <c r="H250">
        <v>9</v>
      </c>
      <c r="I250">
        <v>27458911.061331213</v>
      </c>
      <c r="J250">
        <v>876</v>
      </c>
      <c r="K250">
        <v>3.2000000000000001E-2</v>
      </c>
      <c r="L250">
        <v>2.5</v>
      </c>
      <c r="M250">
        <v>873</v>
      </c>
      <c r="N250">
        <v>3.2000000000000001E-2</v>
      </c>
      <c r="O250">
        <v>1589</v>
      </c>
      <c r="P250">
        <v>5.2999999999999999E-2</v>
      </c>
      <c r="Q250">
        <v>4.8000000000000001E-2</v>
      </c>
      <c r="R250">
        <v>-716</v>
      </c>
      <c r="T250" t="s">
        <v>606</v>
      </c>
      <c r="U250">
        <v>32.68</v>
      </c>
      <c r="V250">
        <v>1</v>
      </c>
    </row>
    <row r="251" spans="1:22" x14ac:dyDescent="0.25">
      <c r="A251" t="s">
        <v>422</v>
      </c>
      <c r="B251">
        <v>872</v>
      </c>
      <c r="C251" t="s">
        <v>605</v>
      </c>
      <c r="D251">
        <v>14.7</v>
      </c>
      <c r="E251">
        <v>0.63</v>
      </c>
      <c r="F251">
        <v>92610</v>
      </c>
      <c r="G251">
        <v>0.499</v>
      </c>
      <c r="H251">
        <v>9</v>
      </c>
      <c r="I251">
        <v>185569.40176255201</v>
      </c>
      <c r="J251">
        <v>8.5</v>
      </c>
      <c r="K251">
        <v>4.5999999999999999E-2</v>
      </c>
      <c r="L251">
        <v>0.1</v>
      </c>
      <c r="M251">
        <v>8.5</v>
      </c>
      <c r="N251">
        <v>4.5999999999999999E-2</v>
      </c>
      <c r="O251">
        <v>13</v>
      </c>
      <c r="P251">
        <v>5.2999999999999999E-2</v>
      </c>
      <c r="Q251">
        <v>4.8000000000000001E-2</v>
      </c>
      <c r="R251">
        <v>-4</v>
      </c>
      <c r="S251">
        <v>1</v>
      </c>
      <c r="T251" t="s">
        <v>606</v>
      </c>
      <c r="U251">
        <v>0.72</v>
      </c>
    </row>
    <row r="252" spans="1:22" x14ac:dyDescent="0.25">
      <c r="A252" t="s">
        <v>135</v>
      </c>
      <c r="B252">
        <v>337</v>
      </c>
      <c r="C252" t="s">
        <v>605</v>
      </c>
      <c r="D252">
        <v>28.4</v>
      </c>
      <c r="E252">
        <v>1.54</v>
      </c>
      <c r="F252">
        <v>437360</v>
      </c>
      <c r="G252">
        <v>0.27400000000000002</v>
      </c>
      <c r="H252">
        <v>9</v>
      </c>
      <c r="I252">
        <v>1593360.5963041263</v>
      </c>
      <c r="J252">
        <v>96</v>
      </c>
      <c r="K252">
        <v>0.06</v>
      </c>
      <c r="L252">
        <v>0.4</v>
      </c>
      <c r="M252">
        <v>95</v>
      </c>
      <c r="N252">
        <v>0.06</v>
      </c>
      <c r="O252">
        <v>106</v>
      </c>
      <c r="P252">
        <v>5.2999999999999999E-2</v>
      </c>
      <c r="Q252">
        <v>4.8000000000000001E-2</v>
      </c>
      <c r="R252">
        <v>0</v>
      </c>
      <c r="T252" t="s">
        <v>606</v>
      </c>
      <c r="U252">
        <v>4.1500000000000004</v>
      </c>
    </row>
    <row r="253" spans="1:22" x14ac:dyDescent="0.25">
      <c r="A253" t="s">
        <v>44</v>
      </c>
      <c r="B253">
        <v>137</v>
      </c>
      <c r="C253" t="s">
        <v>605</v>
      </c>
      <c r="D253">
        <v>55.3</v>
      </c>
      <c r="E253">
        <v>5.07</v>
      </c>
      <c r="F253">
        <v>2803710</v>
      </c>
      <c r="G253">
        <v>1.161</v>
      </c>
      <c r="H253">
        <v>10</v>
      </c>
      <c r="I253">
        <v>2415076.9337846655</v>
      </c>
      <c r="J253">
        <v>352</v>
      </c>
      <c r="K253">
        <v>0.14599999999999999</v>
      </c>
      <c r="L253">
        <v>21.3</v>
      </c>
      <c r="M253">
        <v>331</v>
      </c>
      <c r="N253">
        <v>0.13700000000000001</v>
      </c>
      <c r="O253">
        <v>175</v>
      </c>
      <c r="P253">
        <v>3.1E-2</v>
      </c>
      <c r="Q253">
        <v>4.4999999999999998E-2</v>
      </c>
      <c r="R253">
        <v>156</v>
      </c>
      <c r="S253">
        <v>156</v>
      </c>
      <c r="T253" t="s">
        <v>606</v>
      </c>
      <c r="U253">
        <v>12.38</v>
      </c>
    </row>
    <row r="254" spans="1:22" x14ac:dyDescent="0.25">
      <c r="A254" t="s">
        <v>61</v>
      </c>
      <c r="B254">
        <v>169</v>
      </c>
      <c r="C254" t="s">
        <v>605</v>
      </c>
      <c r="D254">
        <v>5.7</v>
      </c>
      <c r="E254">
        <v>3.95</v>
      </c>
      <c r="F254">
        <v>225150</v>
      </c>
      <c r="G254">
        <v>0.16500000000000001</v>
      </c>
      <c r="H254">
        <v>10</v>
      </c>
      <c r="I254">
        <v>1362988.7570339802</v>
      </c>
      <c r="J254">
        <v>128</v>
      </c>
      <c r="K254">
        <v>9.4E-2</v>
      </c>
      <c r="L254">
        <v>1.1000000000000001</v>
      </c>
      <c r="M254">
        <v>127</v>
      </c>
      <c r="N254">
        <v>9.2999999999999999E-2</v>
      </c>
      <c r="O254">
        <v>87</v>
      </c>
      <c r="P254">
        <v>3.1E-2</v>
      </c>
      <c r="Q254">
        <v>4.4999999999999998E-2</v>
      </c>
      <c r="R254">
        <v>40</v>
      </c>
      <c r="S254">
        <v>40</v>
      </c>
      <c r="T254" t="s">
        <v>606</v>
      </c>
      <c r="U254">
        <v>7.86</v>
      </c>
    </row>
    <row r="255" spans="1:22" x14ac:dyDescent="0.25">
      <c r="A255" t="s">
        <v>283</v>
      </c>
      <c r="B255">
        <v>607</v>
      </c>
      <c r="C255" t="s">
        <v>605</v>
      </c>
      <c r="D255">
        <v>32.1</v>
      </c>
      <c r="E255">
        <v>0.49</v>
      </c>
      <c r="F255">
        <v>157290</v>
      </c>
      <c r="G255">
        <v>4.8000000000000001E-2</v>
      </c>
      <c r="H255">
        <v>13</v>
      </c>
      <c r="I255">
        <v>3300742.6295484467</v>
      </c>
      <c r="J255">
        <v>158</v>
      </c>
      <c r="K255">
        <v>4.8000000000000001E-2</v>
      </c>
      <c r="L255">
        <v>0.7</v>
      </c>
      <c r="M255">
        <v>157</v>
      </c>
      <c r="N255">
        <v>4.8000000000000001E-2</v>
      </c>
      <c r="O255">
        <v>218</v>
      </c>
      <c r="P255">
        <v>6.0999999999999999E-2</v>
      </c>
      <c r="Q255">
        <v>5.3999999999999999E-2</v>
      </c>
      <c r="R255">
        <v>-61</v>
      </c>
      <c r="S255">
        <v>17</v>
      </c>
      <c r="T255" t="s">
        <v>606</v>
      </c>
      <c r="U255">
        <v>6.69</v>
      </c>
    </row>
    <row r="256" spans="1:22" x14ac:dyDescent="0.25">
      <c r="A256" t="s">
        <v>136</v>
      </c>
      <c r="B256">
        <v>338</v>
      </c>
      <c r="C256" t="s">
        <v>605</v>
      </c>
      <c r="D256">
        <v>17.3</v>
      </c>
      <c r="E256">
        <v>0.49</v>
      </c>
      <c r="F256">
        <v>84770</v>
      </c>
      <c r="G256">
        <v>3.5000000000000003E-2</v>
      </c>
      <c r="H256">
        <v>15</v>
      </c>
      <c r="I256">
        <v>2422925.0051147831</v>
      </c>
      <c r="J256">
        <v>188</v>
      </c>
      <c r="K256">
        <v>7.8E-2</v>
      </c>
      <c r="L256">
        <v>74.8</v>
      </c>
      <c r="M256">
        <v>113</v>
      </c>
      <c r="N256">
        <v>4.7E-2</v>
      </c>
      <c r="O256">
        <v>158</v>
      </c>
      <c r="P256">
        <v>6.0999999999999999E-2</v>
      </c>
      <c r="Q256">
        <v>5.3999999999999999E-2</v>
      </c>
      <c r="R256">
        <v>-45</v>
      </c>
      <c r="T256" t="s">
        <v>606</v>
      </c>
      <c r="U256">
        <v>6.12</v>
      </c>
    </row>
    <row r="257" spans="1:22" x14ac:dyDescent="0.25">
      <c r="A257" t="s">
        <v>73</v>
      </c>
      <c r="B257">
        <v>196</v>
      </c>
      <c r="C257" t="s">
        <v>605</v>
      </c>
      <c r="D257">
        <v>15.3</v>
      </c>
      <c r="E257">
        <v>0.51</v>
      </c>
      <c r="F257">
        <v>78030</v>
      </c>
      <c r="G257">
        <v>0.04</v>
      </c>
      <c r="H257">
        <v>9</v>
      </c>
      <c r="I257">
        <v>1970083.4246323062</v>
      </c>
      <c r="J257">
        <v>218</v>
      </c>
      <c r="K257">
        <v>0.111</v>
      </c>
      <c r="L257">
        <v>7.5</v>
      </c>
      <c r="M257">
        <v>211</v>
      </c>
      <c r="N257">
        <v>0.107</v>
      </c>
      <c r="O257">
        <v>119</v>
      </c>
      <c r="P257">
        <v>5.2999999999999999E-2</v>
      </c>
      <c r="Q257">
        <v>4.8000000000000001E-2</v>
      </c>
      <c r="R257">
        <v>91</v>
      </c>
      <c r="S257">
        <v>91</v>
      </c>
      <c r="T257" t="s">
        <v>606</v>
      </c>
      <c r="U257">
        <v>13.61</v>
      </c>
    </row>
    <row r="258" spans="1:22" x14ac:dyDescent="0.25">
      <c r="A258" t="s">
        <v>284</v>
      </c>
      <c r="B258">
        <v>608</v>
      </c>
      <c r="C258" t="s">
        <v>605</v>
      </c>
      <c r="D258">
        <v>14.5</v>
      </c>
      <c r="E258">
        <v>1.21</v>
      </c>
      <c r="F258">
        <v>175450</v>
      </c>
      <c r="G258">
        <v>4.8000000000000001E-2</v>
      </c>
      <c r="H258">
        <v>11</v>
      </c>
      <c r="I258">
        <v>3659661.4580909694</v>
      </c>
      <c r="J258">
        <v>88</v>
      </c>
      <c r="K258">
        <v>2.4E-2</v>
      </c>
      <c r="L258">
        <v>0.1</v>
      </c>
      <c r="M258">
        <v>88</v>
      </c>
      <c r="N258">
        <v>2.4E-2</v>
      </c>
      <c r="O258">
        <v>223</v>
      </c>
      <c r="P258">
        <v>5.2999999999999999E-2</v>
      </c>
      <c r="Q258">
        <v>4.8000000000000001E-2</v>
      </c>
      <c r="R258">
        <v>0</v>
      </c>
      <c r="T258" t="s">
        <v>606</v>
      </c>
      <c r="U258">
        <v>7.62</v>
      </c>
    </row>
    <row r="259" spans="1:22" x14ac:dyDescent="0.25">
      <c r="A259" t="s">
        <v>285</v>
      </c>
      <c r="B259">
        <v>609</v>
      </c>
      <c r="C259" t="s">
        <v>605</v>
      </c>
      <c r="D259">
        <v>6</v>
      </c>
      <c r="E259">
        <v>1.28</v>
      </c>
      <c r="F259">
        <v>76800</v>
      </c>
      <c r="G259">
        <v>5.3999999999999999E-2</v>
      </c>
      <c r="H259">
        <v>9</v>
      </c>
      <c r="I259">
        <v>1435417.5740682166</v>
      </c>
      <c r="J259">
        <v>36</v>
      </c>
      <c r="K259">
        <v>2.5000000000000001E-2</v>
      </c>
      <c r="L259">
        <v>0.1</v>
      </c>
      <c r="M259">
        <v>36</v>
      </c>
      <c r="N259">
        <v>2.5000000000000001E-2</v>
      </c>
      <c r="O259">
        <v>88</v>
      </c>
      <c r="P259">
        <v>5.2999999999999999E-2</v>
      </c>
      <c r="Q259">
        <v>4.8000000000000001E-2</v>
      </c>
      <c r="R259">
        <v>-52</v>
      </c>
      <c r="T259" t="s">
        <v>606</v>
      </c>
      <c r="U259">
        <v>2.99</v>
      </c>
      <c r="V259" t="s">
        <v>1306</v>
      </c>
    </row>
    <row r="260" spans="1:22" x14ac:dyDescent="0.25">
      <c r="A260" t="s">
        <v>286</v>
      </c>
      <c r="B260">
        <v>610</v>
      </c>
      <c r="C260" t="s">
        <v>605</v>
      </c>
      <c r="D260">
        <v>4.5</v>
      </c>
      <c r="E260">
        <v>2.0499999999999998</v>
      </c>
      <c r="F260">
        <v>92249.999999999985</v>
      </c>
      <c r="G260">
        <v>9.1999999999999998E-2</v>
      </c>
      <c r="H260">
        <v>9</v>
      </c>
      <c r="I260">
        <v>999525.53861055791</v>
      </c>
      <c r="J260">
        <v>34</v>
      </c>
      <c r="K260">
        <v>3.4000000000000002E-2</v>
      </c>
      <c r="L260">
        <v>0.1</v>
      </c>
      <c r="M260">
        <v>34</v>
      </c>
      <c r="N260">
        <v>3.4000000000000002E-2</v>
      </c>
      <c r="O260">
        <v>63</v>
      </c>
      <c r="P260">
        <v>5.2999999999999999E-2</v>
      </c>
      <c r="Q260">
        <v>4.8000000000000001E-2</v>
      </c>
      <c r="R260">
        <v>0</v>
      </c>
      <c r="T260" t="s">
        <v>606</v>
      </c>
      <c r="U260">
        <v>2.08</v>
      </c>
    </row>
    <row r="261" spans="1:22" x14ac:dyDescent="0.25">
      <c r="A261" t="s">
        <v>287</v>
      </c>
      <c r="B261">
        <v>612</v>
      </c>
      <c r="C261" t="s">
        <v>605</v>
      </c>
      <c r="D261">
        <v>14.9</v>
      </c>
      <c r="E261">
        <v>1.1100000000000001</v>
      </c>
      <c r="F261">
        <v>165390</v>
      </c>
      <c r="G261">
        <v>6.8000000000000005E-2</v>
      </c>
      <c r="H261">
        <v>9</v>
      </c>
      <c r="I261">
        <v>2430069.768157247</v>
      </c>
      <c r="J261">
        <v>59</v>
      </c>
      <c r="K261">
        <v>2.4E-2</v>
      </c>
      <c r="L261">
        <v>0.1</v>
      </c>
      <c r="M261">
        <v>59</v>
      </c>
      <c r="N261">
        <v>2.4E-2</v>
      </c>
      <c r="O261">
        <v>150</v>
      </c>
      <c r="P261">
        <v>5.2999999999999999E-2</v>
      </c>
      <c r="Q261">
        <v>4.8000000000000001E-2</v>
      </c>
      <c r="R261">
        <v>0</v>
      </c>
      <c r="T261" t="s">
        <v>606</v>
      </c>
      <c r="U261">
        <v>5.0599999999999996</v>
      </c>
    </row>
    <row r="262" spans="1:22" x14ac:dyDescent="0.25">
      <c r="A262" t="s">
        <v>423</v>
      </c>
      <c r="B262">
        <v>873</v>
      </c>
      <c r="C262" t="s">
        <v>605</v>
      </c>
      <c r="D262">
        <v>13</v>
      </c>
      <c r="E262">
        <v>0.75</v>
      </c>
      <c r="F262">
        <v>97500</v>
      </c>
      <c r="G262">
        <v>0.122</v>
      </c>
      <c r="H262">
        <v>9</v>
      </c>
      <c r="I262">
        <v>797149.07669324987</v>
      </c>
      <c r="J262">
        <v>41</v>
      </c>
      <c r="K262">
        <v>5.0999999999999997E-2</v>
      </c>
      <c r="L262">
        <v>0</v>
      </c>
      <c r="M262">
        <v>41</v>
      </c>
      <c r="N262">
        <v>5.0999999999999997E-2</v>
      </c>
      <c r="O262">
        <v>51</v>
      </c>
      <c r="P262">
        <v>5.2999999999999999E-2</v>
      </c>
      <c r="Q262">
        <v>4.8000000000000001E-2</v>
      </c>
      <c r="R262">
        <v>-10</v>
      </c>
      <c r="T262" t="s">
        <v>606</v>
      </c>
      <c r="U262">
        <v>4.42</v>
      </c>
      <c r="V262" t="s">
        <v>1306</v>
      </c>
    </row>
    <row r="263" spans="1:22" x14ac:dyDescent="0.25">
      <c r="A263" t="s">
        <v>137</v>
      </c>
      <c r="B263">
        <v>339</v>
      </c>
      <c r="C263" t="s">
        <v>605</v>
      </c>
      <c r="D263">
        <v>21.5</v>
      </c>
      <c r="E263">
        <v>0.35</v>
      </c>
      <c r="F263">
        <v>75250</v>
      </c>
      <c r="G263">
        <v>1E-3</v>
      </c>
      <c r="H263">
        <v>9</v>
      </c>
      <c r="I263">
        <v>54212966.369762205</v>
      </c>
      <c r="J263">
        <v>5416</v>
      </c>
      <c r="K263">
        <v>0.1</v>
      </c>
      <c r="L263">
        <v>29.3</v>
      </c>
      <c r="M263">
        <v>5387</v>
      </c>
      <c r="N263">
        <v>9.9000000000000005E-2</v>
      </c>
      <c r="O263">
        <v>3095</v>
      </c>
      <c r="P263">
        <v>5.2999999999999999E-2</v>
      </c>
      <c r="Q263">
        <v>4.8000000000000001E-2</v>
      </c>
      <c r="R263">
        <v>2292</v>
      </c>
      <c r="S263">
        <v>2292</v>
      </c>
      <c r="T263" t="s">
        <v>606</v>
      </c>
      <c r="U263">
        <v>117.5</v>
      </c>
    </row>
    <row r="264" spans="1:22" x14ac:dyDescent="0.25">
      <c r="A264" t="s">
        <v>176</v>
      </c>
      <c r="B264">
        <v>435</v>
      </c>
      <c r="C264" t="s">
        <v>605</v>
      </c>
      <c r="D264">
        <v>105.8</v>
      </c>
      <c r="E264">
        <v>1.05</v>
      </c>
      <c r="F264">
        <v>1110900</v>
      </c>
      <c r="G264">
        <v>0.105</v>
      </c>
      <c r="H264">
        <v>9</v>
      </c>
      <c r="I264">
        <v>10555958.30397509</v>
      </c>
      <c r="J264">
        <v>714</v>
      </c>
      <c r="K264">
        <v>6.8000000000000005E-2</v>
      </c>
      <c r="L264">
        <v>1.8</v>
      </c>
      <c r="M264">
        <v>712</v>
      </c>
      <c r="N264">
        <v>6.7000000000000004E-2</v>
      </c>
      <c r="O264">
        <v>664</v>
      </c>
      <c r="P264">
        <v>5.2999999999999999E-2</v>
      </c>
      <c r="Q264">
        <v>4.8000000000000001E-2</v>
      </c>
      <c r="R264">
        <v>47</v>
      </c>
      <c r="S264">
        <v>47</v>
      </c>
      <c r="T264" t="s">
        <v>606</v>
      </c>
      <c r="U264">
        <v>18.329999999999998</v>
      </c>
    </row>
    <row r="265" spans="1:22" x14ac:dyDescent="0.25">
      <c r="A265" t="s">
        <v>607</v>
      </c>
      <c r="B265">
        <v>69</v>
      </c>
      <c r="C265" t="s">
        <v>605</v>
      </c>
      <c r="D265">
        <v>21.1</v>
      </c>
      <c r="E265">
        <v>0.34</v>
      </c>
      <c r="F265">
        <v>71740</v>
      </c>
      <c r="G265">
        <v>8.2000000000000003E-2</v>
      </c>
      <c r="H265">
        <v>5</v>
      </c>
      <c r="I265">
        <v>877267.57836053765</v>
      </c>
      <c r="J265">
        <v>165</v>
      </c>
      <c r="K265">
        <v>0.188</v>
      </c>
      <c r="L265">
        <v>0.1</v>
      </c>
      <c r="M265">
        <v>165</v>
      </c>
      <c r="N265">
        <v>0.188</v>
      </c>
      <c r="O265">
        <v>39</v>
      </c>
      <c r="P265">
        <v>2.9000000000000001E-2</v>
      </c>
      <c r="Q265">
        <v>2.9000000000000001E-2</v>
      </c>
      <c r="R265">
        <v>126</v>
      </c>
      <c r="S265">
        <v>126</v>
      </c>
      <c r="T265" t="s">
        <v>606</v>
      </c>
      <c r="U265">
        <v>6.24</v>
      </c>
    </row>
    <row r="266" spans="1:22" x14ac:dyDescent="0.25">
      <c r="A266" t="s">
        <v>424</v>
      </c>
      <c r="B266">
        <v>874</v>
      </c>
      <c r="C266" t="s">
        <v>605</v>
      </c>
      <c r="D266">
        <v>21.6</v>
      </c>
      <c r="E266">
        <v>1.19</v>
      </c>
      <c r="F266">
        <v>257040</v>
      </c>
      <c r="G266">
        <v>0.17799999999999999</v>
      </c>
      <c r="H266">
        <v>9</v>
      </c>
      <c r="I266">
        <v>1447653.0577893017</v>
      </c>
      <c r="J266">
        <v>123</v>
      </c>
      <c r="K266">
        <v>8.5000000000000006E-2</v>
      </c>
      <c r="L266">
        <v>7</v>
      </c>
      <c r="M266">
        <v>116</v>
      </c>
      <c r="N266">
        <v>0.08</v>
      </c>
      <c r="O266">
        <v>94</v>
      </c>
      <c r="P266">
        <v>5.2999999999999999E-2</v>
      </c>
      <c r="Q266">
        <v>4.8000000000000001E-2</v>
      </c>
      <c r="R266">
        <v>22</v>
      </c>
      <c r="S266">
        <v>13</v>
      </c>
      <c r="T266" t="s">
        <v>606</v>
      </c>
      <c r="U266">
        <v>7.11</v>
      </c>
    </row>
    <row r="267" spans="1:22" x14ac:dyDescent="0.25">
      <c r="A267" t="s">
        <v>138</v>
      </c>
      <c r="B267">
        <v>340</v>
      </c>
      <c r="C267" t="s">
        <v>605</v>
      </c>
      <c r="D267">
        <v>6.6</v>
      </c>
      <c r="E267">
        <v>1.62</v>
      </c>
      <c r="F267">
        <v>106920</v>
      </c>
      <c r="G267">
        <v>0.22600000000000001</v>
      </c>
      <c r="H267">
        <v>13</v>
      </c>
      <c r="I267">
        <v>472775.66434735042</v>
      </c>
      <c r="J267">
        <v>40</v>
      </c>
      <c r="K267">
        <v>8.5999999999999993E-2</v>
      </c>
      <c r="L267">
        <v>0.2</v>
      </c>
      <c r="M267">
        <v>40</v>
      </c>
      <c r="N267">
        <v>8.5000000000000006E-2</v>
      </c>
      <c r="O267">
        <v>34</v>
      </c>
      <c r="P267">
        <v>6.0999999999999999E-2</v>
      </c>
      <c r="Q267">
        <v>5.3999999999999999E-2</v>
      </c>
      <c r="R267">
        <v>7</v>
      </c>
      <c r="S267">
        <v>7</v>
      </c>
      <c r="T267" t="s">
        <v>606</v>
      </c>
      <c r="U267">
        <v>1.49</v>
      </c>
    </row>
    <row r="268" spans="1:22" x14ac:dyDescent="0.25">
      <c r="A268" t="s">
        <v>297</v>
      </c>
      <c r="B268">
        <v>655</v>
      </c>
      <c r="C268" t="s">
        <v>605</v>
      </c>
      <c r="D268">
        <v>120.6</v>
      </c>
      <c r="E268">
        <v>0.59</v>
      </c>
      <c r="F268">
        <v>711540</v>
      </c>
      <c r="G268">
        <v>1.4E-2</v>
      </c>
      <c r="H268">
        <v>9</v>
      </c>
      <c r="I268">
        <v>52471612.196509451</v>
      </c>
      <c r="J268">
        <v>6336</v>
      </c>
      <c r="K268">
        <v>0.121</v>
      </c>
      <c r="L268">
        <v>109</v>
      </c>
      <c r="M268">
        <v>6227</v>
      </c>
      <c r="N268">
        <v>0.11899999999999999</v>
      </c>
      <c r="O268">
        <v>3085</v>
      </c>
      <c r="P268">
        <v>5.2999999999999999E-2</v>
      </c>
      <c r="Q268">
        <v>4.8000000000000001E-2</v>
      </c>
      <c r="R268">
        <v>3142</v>
      </c>
      <c r="S268">
        <v>2997</v>
      </c>
      <c r="T268" t="s">
        <v>606</v>
      </c>
      <c r="U268">
        <v>155.58000000000001</v>
      </c>
    </row>
    <row r="269" spans="1:22" x14ac:dyDescent="0.25">
      <c r="A269" t="s">
        <v>74</v>
      </c>
      <c r="B269">
        <v>197</v>
      </c>
      <c r="C269" t="s">
        <v>605</v>
      </c>
      <c r="D269">
        <v>68.099999999999994</v>
      </c>
      <c r="E269">
        <v>2.33</v>
      </c>
      <c r="F269">
        <v>1586730</v>
      </c>
      <c r="G269">
        <v>1.181</v>
      </c>
      <c r="H269">
        <v>9</v>
      </c>
      <c r="I269">
        <v>1343332.3286165467</v>
      </c>
      <c r="J269">
        <v>35</v>
      </c>
      <c r="K269">
        <v>2.5999999999999999E-2</v>
      </c>
      <c r="L269">
        <v>0.1</v>
      </c>
      <c r="M269">
        <v>35</v>
      </c>
      <c r="N269">
        <v>2.5999999999999999E-2</v>
      </c>
      <c r="O269">
        <v>101</v>
      </c>
      <c r="P269">
        <v>5.2999999999999999E-2</v>
      </c>
      <c r="Q269">
        <v>4.8000000000000001E-2</v>
      </c>
      <c r="R269">
        <v>-67</v>
      </c>
      <c r="T269" t="s">
        <v>606</v>
      </c>
      <c r="U269">
        <v>3.37</v>
      </c>
      <c r="V269" t="s">
        <v>1306</v>
      </c>
    </row>
    <row r="270" spans="1:22" x14ac:dyDescent="0.25">
      <c r="A270" t="s">
        <v>629</v>
      </c>
      <c r="B270">
        <v>875</v>
      </c>
      <c r="C270" t="s">
        <v>605</v>
      </c>
      <c r="D270">
        <v>38.4</v>
      </c>
      <c r="E270">
        <v>1.25</v>
      </c>
      <c r="F270">
        <v>480000</v>
      </c>
      <c r="G270">
        <v>4.4999999999999998E-2</v>
      </c>
      <c r="H270">
        <v>9</v>
      </c>
      <c r="I270">
        <v>10738375.012659663</v>
      </c>
      <c r="J270">
        <v>479</v>
      </c>
      <c r="K270">
        <v>4.4999999999999998E-2</v>
      </c>
      <c r="L270">
        <v>46.9</v>
      </c>
      <c r="M270">
        <v>432</v>
      </c>
      <c r="N270">
        <v>0.04</v>
      </c>
      <c r="O270">
        <v>652</v>
      </c>
      <c r="P270">
        <v>5.2999999999999999E-2</v>
      </c>
      <c r="Q270">
        <v>4.8000000000000001E-2</v>
      </c>
      <c r="R270">
        <v>-220</v>
      </c>
      <c r="T270" t="s">
        <v>606</v>
      </c>
      <c r="U270">
        <v>69.87</v>
      </c>
    </row>
    <row r="271" spans="1:22" x14ac:dyDescent="0.25">
      <c r="A271" t="s">
        <v>635</v>
      </c>
      <c r="B271">
        <v>968</v>
      </c>
      <c r="C271" t="s">
        <v>605</v>
      </c>
      <c r="D271">
        <v>54.7</v>
      </c>
      <c r="E271">
        <v>0.33</v>
      </c>
      <c r="F271">
        <v>180510</v>
      </c>
      <c r="G271">
        <v>0</v>
      </c>
      <c r="H271">
        <v>9</v>
      </c>
      <c r="I271">
        <v>396570341.08093655</v>
      </c>
      <c r="J271">
        <v>32843</v>
      </c>
      <c r="K271">
        <v>8.3000000000000004E-2</v>
      </c>
      <c r="L271">
        <v>365.9</v>
      </c>
      <c r="M271">
        <v>32477</v>
      </c>
      <c r="N271">
        <v>8.2000000000000003E-2</v>
      </c>
      <c r="O271">
        <v>22502</v>
      </c>
      <c r="P271">
        <v>5.2999999999999999E-2</v>
      </c>
      <c r="Q271">
        <v>4.8000000000000001E-2</v>
      </c>
      <c r="R271">
        <v>0</v>
      </c>
      <c r="T271" t="s">
        <v>606</v>
      </c>
      <c r="U271">
        <v>862.74</v>
      </c>
    </row>
    <row r="272" spans="1:22" x14ac:dyDescent="0.25">
      <c r="A272" t="s">
        <v>139</v>
      </c>
      <c r="B272">
        <v>341</v>
      </c>
      <c r="C272" t="s">
        <v>605</v>
      </c>
      <c r="D272">
        <v>16.100000000000001</v>
      </c>
      <c r="E272">
        <v>0.54</v>
      </c>
      <c r="F272">
        <v>86940</v>
      </c>
      <c r="G272">
        <v>7.0000000000000001E-3</v>
      </c>
      <c r="H272">
        <v>11</v>
      </c>
      <c r="I272">
        <v>11720135.822084324</v>
      </c>
      <c r="J272">
        <v>831</v>
      </c>
      <c r="K272">
        <v>7.0999999999999994E-2</v>
      </c>
      <c r="L272">
        <v>4.7</v>
      </c>
      <c r="M272">
        <v>827</v>
      </c>
      <c r="N272">
        <v>7.0999999999999994E-2</v>
      </c>
      <c r="O272">
        <v>682</v>
      </c>
      <c r="P272">
        <v>5.2999999999999999E-2</v>
      </c>
      <c r="Q272">
        <v>4.8000000000000001E-2</v>
      </c>
      <c r="R272">
        <v>145</v>
      </c>
      <c r="T272" t="s">
        <v>606</v>
      </c>
      <c r="U272">
        <v>30</v>
      </c>
    </row>
    <row r="273" spans="1:22" x14ac:dyDescent="0.25">
      <c r="A273" t="s">
        <v>45</v>
      </c>
      <c r="B273">
        <v>139</v>
      </c>
      <c r="C273" t="s">
        <v>605</v>
      </c>
      <c r="D273">
        <v>37.6</v>
      </c>
      <c r="E273">
        <v>1.75</v>
      </c>
      <c r="F273">
        <v>658000</v>
      </c>
      <c r="G273">
        <v>1.3640000000000001</v>
      </c>
      <c r="H273">
        <v>9</v>
      </c>
      <c r="I273">
        <v>482433.83978967444</v>
      </c>
      <c r="J273">
        <v>36</v>
      </c>
      <c r="K273">
        <v>7.5999999999999998E-2</v>
      </c>
      <c r="L273">
        <v>2.2999999999999998</v>
      </c>
      <c r="M273">
        <v>34</v>
      </c>
      <c r="N273">
        <v>7.0000000000000007E-2</v>
      </c>
      <c r="O273">
        <v>37</v>
      </c>
      <c r="P273">
        <v>5.2999999999999999E-2</v>
      </c>
      <c r="Q273">
        <v>4.8000000000000001E-2</v>
      </c>
      <c r="R273">
        <v>-3</v>
      </c>
      <c r="T273" t="s">
        <v>606</v>
      </c>
      <c r="U273">
        <v>2.39</v>
      </c>
      <c r="V273" t="s">
        <v>1306</v>
      </c>
    </row>
    <row r="274" spans="1:22" x14ac:dyDescent="0.25">
      <c r="A274" t="s">
        <v>92</v>
      </c>
      <c r="B274">
        <v>232</v>
      </c>
      <c r="C274" t="s">
        <v>605</v>
      </c>
      <c r="D274">
        <v>22.4</v>
      </c>
      <c r="E274">
        <v>1.34</v>
      </c>
      <c r="F274">
        <v>300160</v>
      </c>
      <c r="G274">
        <v>3.6999999999999998E-2</v>
      </c>
      <c r="H274">
        <v>9</v>
      </c>
      <c r="I274">
        <v>8129594.4364897143</v>
      </c>
      <c r="J274">
        <v>870</v>
      </c>
      <c r="K274">
        <v>0.107</v>
      </c>
      <c r="L274">
        <v>12.1</v>
      </c>
      <c r="M274">
        <v>858</v>
      </c>
      <c r="N274">
        <v>0.106</v>
      </c>
      <c r="O274">
        <v>491</v>
      </c>
      <c r="P274">
        <v>5.2999999999999999E-2</v>
      </c>
      <c r="Q274">
        <v>4.8000000000000001E-2</v>
      </c>
      <c r="R274">
        <v>367</v>
      </c>
      <c r="S274">
        <v>322</v>
      </c>
      <c r="T274" t="s">
        <v>606</v>
      </c>
      <c r="U274">
        <v>27.18</v>
      </c>
    </row>
    <row r="275" spans="1:22" x14ac:dyDescent="0.25">
      <c r="A275" t="s">
        <v>218</v>
      </c>
      <c r="B275">
        <v>501</v>
      </c>
      <c r="C275" t="s">
        <v>605</v>
      </c>
      <c r="D275">
        <v>13</v>
      </c>
      <c r="E275">
        <v>2.33</v>
      </c>
      <c r="F275">
        <v>302900</v>
      </c>
      <c r="G275">
        <v>0.70699999999999996</v>
      </c>
      <c r="H275">
        <v>9</v>
      </c>
      <c r="I275">
        <v>428216.44704817614</v>
      </c>
      <c r="J275">
        <v>30</v>
      </c>
      <c r="K275">
        <v>6.9000000000000006E-2</v>
      </c>
      <c r="L275">
        <v>0.2</v>
      </c>
      <c r="M275">
        <v>29</v>
      </c>
      <c r="N275">
        <v>6.8000000000000005E-2</v>
      </c>
      <c r="O275">
        <v>31</v>
      </c>
      <c r="P275">
        <v>5.2999999999999999E-2</v>
      </c>
      <c r="Q275">
        <v>4.8000000000000001E-2</v>
      </c>
      <c r="R275">
        <v>-1</v>
      </c>
      <c r="T275" t="s">
        <v>606</v>
      </c>
      <c r="U275">
        <v>1.23</v>
      </c>
    </row>
    <row r="276" spans="1:22" x14ac:dyDescent="0.25">
      <c r="A276" t="s">
        <v>140</v>
      </c>
      <c r="B276">
        <v>343</v>
      </c>
      <c r="C276" t="s">
        <v>605</v>
      </c>
      <c r="D276">
        <v>350.2</v>
      </c>
      <c r="E276">
        <v>0.64</v>
      </c>
      <c r="F276">
        <v>2241280</v>
      </c>
      <c r="G276">
        <v>2.3E-2</v>
      </c>
      <c r="H276">
        <v>9</v>
      </c>
      <c r="I276">
        <v>98128600.378030047</v>
      </c>
      <c r="J276">
        <v>10273</v>
      </c>
      <c r="K276">
        <v>0.105</v>
      </c>
      <c r="L276">
        <v>59.1</v>
      </c>
      <c r="M276">
        <v>10214</v>
      </c>
      <c r="N276">
        <v>0.104</v>
      </c>
      <c r="O276">
        <v>5841</v>
      </c>
      <c r="P276">
        <v>5.2999999999999999E-2</v>
      </c>
      <c r="Q276">
        <v>4.8000000000000001E-2</v>
      </c>
      <c r="R276">
        <v>4373</v>
      </c>
      <c r="S276">
        <v>2498</v>
      </c>
      <c r="T276" t="s">
        <v>606</v>
      </c>
      <c r="U276">
        <v>231.02</v>
      </c>
    </row>
    <row r="277" spans="1:22" x14ac:dyDescent="0.25">
      <c r="A277" t="s">
        <v>46</v>
      </c>
      <c r="B277">
        <v>140</v>
      </c>
      <c r="C277" t="s">
        <v>605</v>
      </c>
      <c r="D277">
        <v>10.3</v>
      </c>
      <c r="E277">
        <v>1.85</v>
      </c>
      <c r="F277">
        <v>190550</v>
      </c>
      <c r="G277">
        <v>0.221</v>
      </c>
      <c r="H277">
        <v>9</v>
      </c>
      <c r="I277">
        <v>861298.42399732897</v>
      </c>
      <c r="J277">
        <v>47</v>
      </c>
      <c r="K277">
        <v>5.3999999999999999E-2</v>
      </c>
      <c r="L277">
        <v>0.1</v>
      </c>
      <c r="M277">
        <v>46</v>
      </c>
      <c r="N277">
        <v>5.2999999999999999E-2</v>
      </c>
      <c r="O277">
        <v>56</v>
      </c>
      <c r="P277">
        <v>5.2999999999999999E-2</v>
      </c>
      <c r="Q277">
        <v>4.8000000000000001E-2</v>
      </c>
      <c r="R277">
        <v>0</v>
      </c>
      <c r="S277">
        <v>17</v>
      </c>
      <c r="T277" t="s">
        <v>606</v>
      </c>
      <c r="U277">
        <v>1.32</v>
      </c>
    </row>
    <row r="278" spans="1:22" x14ac:dyDescent="0.25">
      <c r="A278" t="s">
        <v>426</v>
      </c>
      <c r="B278">
        <v>878</v>
      </c>
      <c r="C278" t="s">
        <v>605</v>
      </c>
      <c r="D278">
        <v>14.1</v>
      </c>
      <c r="E278">
        <v>2.84</v>
      </c>
      <c r="F278">
        <v>400440</v>
      </c>
      <c r="G278">
        <v>0.14299999999999999</v>
      </c>
      <c r="H278">
        <v>9</v>
      </c>
      <c r="I278">
        <v>2808491.2680713874</v>
      </c>
      <c r="J278">
        <v>267</v>
      </c>
      <c r="K278">
        <v>9.5000000000000001E-2</v>
      </c>
      <c r="L278">
        <v>10.9</v>
      </c>
      <c r="M278">
        <v>257</v>
      </c>
      <c r="N278">
        <v>9.1999999999999998E-2</v>
      </c>
      <c r="O278">
        <v>180</v>
      </c>
      <c r="P278">
        <v>5.2999999999999999E-2</v>
      </c>
      <c r="Q278">
        <v>4.8000000000000001E-2</v>
      </c>
      <c r="R278">
        <v>77</v>
      </c>
      <c r="S278">
        <v>22</v>
      </c>
      <c r="T278" t="s">
        <v>606</v>
      </c>
      <c r="U278">
        <v>17.78</v>
      </c>
      <c r="V278">
        <v>2</v>
      </c>
    </row>
    <row r="279" spans="1:22" x14ac:dyDescent="0.25">
      <c r="A279" t="s">
        <v>335</v>
      </c>
      <c r="B279">
        <v>716</v>
      </c>
      <c r="C279" t="s">
        <v>605</v>
      </c>
      <c r="D279">
        <v>2.7</v>
      </c>
      <c r="E279">
        <v>0.84</v>
      </c>
      <c r="F279">
        <v>22680</v>
      </c>
      <c r="G279">
        <v>0.33700000000000002</v>
      </c>
      <c r="H279">
        <v>13</v>
      </c>
      <c r="I279">
        <v>67301.457324202813</v>
      </c>
      <c r="J279">
        <v>3</v>
      </c>
      <c r="K279">
        <v>4.4999999999999998E-2</v>
      </c>
      <c r="L279">
        <v>0</v>
      </c>
      <c r="M279">
        <v>3</v>
      </c>
      <c r="N279">
        <v>4.4999999999999998E-2</v>
      </c>
      <c r="O279">
        <v>4.9000000000000004</v>
      </c>
      <c r="P279">
        <v>6.0999999999999999E-2</v>
      </c>
      <c r="Q279">
        <v>5.3999999999999999E-2</v>
      </c>
      <c r="R279">
        <v>0</v>
      </c>
      <c r="S279">
        <v>1</v>
      </c>
      <c r="T279" t="s">
        <v>606</v>
      </c>
      <c r="U279">
        <v>0.48</v>
      </c>
    </row>
    <row r="280" spans="1:22" x14ac:dyDescent="0.25">
      <c r="A280" t="s">
        <v>311</v>
      </c>
      <c r="B280">
        <v>674</v>
      </c>
      <c r="C280" t="s">
        <v>605</v>
      </c>
      <c r="D280">
        <v>7.5</v>
      </c>
      <c r="E280">
        <v>0.61</v>
      </c>
      <c r="F280">
        <v>45750</v>
      </c>
      <c r="G280">
        <v>0.123</v>
      </c>
      <c r="H280">
        <v>9</v>
      </c>
      <c r="I280">
        <v>372592.58211898233</v>
      </c>
      <c r="J280">
        <v>44</v>
      </c>
      <c r="K280">
        <v>0.11799999999999999</v>
      </c>
      <c r="L280">
        <v>6.2</v>
      </c>
      <c r="M280">
        <v>38</v>
      </c>
      <c r="N280">
        <v>0.10199999999999999</v>
      </c>
      <c r="O280">
        <v>24</v>
      </c>
      <c r="P280">
        <v>5.2999999999999999E-2</v>
      </c>
      <c r="Q280">
        <v>4.8000000000000001E-2</v>
      </c>
      <c r="R280">
        <v>14</v>
      </c>
      <c r="S280">
        <v>14</v>
      </c>
      <c r="T280" t="s">
        <v>606</v>
      </c>
      <c r="U280">
        <v>2.66</v>
      </c>
    </row>
    <row r="281" spans="1:22" x14ac:dyDescent="0.25">
      <c r="A281" t="s">
        <v>336</v>
      </c>
      <c r="B281">
        <v>717</v>
      </c>
      <c r="C281" t="s">
        <v>605</v>
      </c>
      <c r="D281">
        <v>6</v>
      </c>
      <c r="E281">
        <v>0.2</v>
      </c>
      <c r="F281">
        <v>12000</v>
      </c>
      <c r="G281">
        <v>0.17100000000000001</v>
      </c>
      <c r="H281">
        <v>13</v>
      </c>
      <c r="I281">
        <v>70119.594174744823</v>
      </c>
      <c r="J281">
        <v>4.9000000000000004</v>
      </c>
      <c r="K281">
        <v>7.0000000000000007E-2</v>
      </c>
      <c r="L281">
        <v>0.1</v>
      </c>
      <c r="M281">
        <v>4.8</v>
      </c>
      <c r="N281">
        <v>6.8000000000000005E-2</v>
      </c>
      <c r="O281">
        <v>4.9000000000000004</v>
      </c>
      <c r="P281">
        <v>6.0999999999999999E-2</v>
      </c>
      <c r="Q281">
        <v>5.3999999999999999E-2</v>
      </c>
      <c r="R281">
        <v>-0.1</v>
      </c>
      <c r="S281">
        <v>1</v>
      </c>
      <c r="T281" t="s">
        <v>606</v>
      </c>
      <c r="U281">
        <v>0.42</v>
      </c>
    </row>
    <row r="282" spans="1:22" x14ac:dyDescent="0.25">
      <c r="A282" t="s">
        <v>257</v>
      </c>
      <c r="B282">
        <v>567</v>
      </c>
      <c r="C282" t="s">
        <v>605</v>
      </c>
      <c r="D282">
        <v>25.9</v>
      </c>
      <c r="E282">
        <v>1.22</v>
      </c>
      <c r="F282">
        <v>315980</v>
      </c>
      <c r="G282">
        <v>0.312</v>
      </c>
      <c r="H282">
        <v>9</v>
      </c>
      <c r="I282">
        <v>1012434.5499188063</v>
      </c>
      <c r="J282">
        <v>39</v>
      </c>
      <c r="K282">
        <v>3.9E-2</v>
      </c>
      <c r="L282">
        <v>1.4</v>
      </c>
      <c r="M282">
        <v>38</v>
      </c>
      <c r="N282">
        <v>3.7999999999999999E-2</v>
      </c>
      <c r="O282">
        <v>68</v>
      </c>
      <c r="P282">
        <v>5.2999999999999999E-2</v>
      </c>
      <c r="Q282">
        <v>4.8000000000000001E-2</v>
      </c>
      <c r="R282">
        <v>-30</v>
      </c>
      <c r="T282" t="s">
        <v>606</v>
      </c>
      <c r="U282">
        <v>3.11</v>
      </c>
      <c r="V282">
        <v>3</v>
      </c>
    </row>
    <row r="283" spans="1:22" x14ac:dyDescent="0.25">
      <c r="A283" t="s">
        <v>47</v>
      </c>
      <c r="B283">
        <v>141</v>
      </c>
      <c r="C283" t="s">
        <v>605</v>
      </c>
      <c r="D283">
        <v>141</v>
      </c>
      <c r="E283">
        <v>1.22</v>
      </c>
      <c r="F283">
        <v>1720200</v>
      </c>
      <c r="G283">
        <v>3.5999999999999997E-2</v>
      </c>
      <c r="H283">
        <v>9</v>
      </c>
      <c r="I283">
        <v>48444418.4814355</v>
      </c>
      <c r="J283">
        <v>4702</v>
      </c>
      <c r="K283">
        <v>9.7000000000000003E-2</v>
      </c>
      <c r="L283">
        <v>235.7</v>
      </c>
      <c r="M283">
        <v>4467</v>
      </c>
      <c r="N283">
        <v>9.1999999999999998E-2</v>
      </c>
      <c r="O283">
        <v>2921</v>
      </c>
      <c r="P283">
        <v>5.2999999999999999E-2</v>
      </c>
      <c r="Q283">
        <v>4.8000000000000001E-2</v>
      </c>
      <c r="R283">
        <v>1546</v>
      </c>
      <c r="S283">
        <v>1546</v>
      </c>
      <c r="T283" t="s">
        <v>606</v>
      </c>
      <c r="U283">
        <v>140.31</v>
      </c>
    </row>
    <row r="284" spans="1:22" x14ac:dyDescent="0.25">
      <c r="A284" t="s">
        <v>220</v>
      </c>
      <c r="B284">
        <v>504</v>
      </c>
      <c r="C284" t="s">
        <v>605</v>
      </c>
      <c r="D284">
        <v>178.7</v>
      </c>
      <c r="E284">
        <v>15.09</v>
      </c>
      <c r="F284">
        <v>26965830</v>
      </c>
      <c r="G284">
        <v>1.82</v>
      </c>
      <c r="H284">
        <v>10</v>
      </c>
      <c r="I284">
        <v>14812781.597664431</v>
      </c>
      <c r="J284">
        <v>1149</v>
      </c>
      <c r="K284">
        <v>7.8E-2</v>
      </c>
      <c r="L284">
        <v>46.4</v>
      </c>
      <c r="M284">
        <v>1103</v>
      </c>
      <c r="N284">
        <v>7.3999999999999996E-2</v>
      </c>
      <c r="O284">
        <v>1572</v>
      </c>
      <c r="P284">
        <v>3.1E-2</v>
      </c>
      <c r="Q284">
        <v>4.4999999999999998E-2</v>
      </c>
      <c r="R284">
        <v>-469</v>
      </c>
      <c r="T284" t="s">
        <v>610</v>
      </c>
      <c r="U284">
        <v>57.23</v>
      </c>
    </row>
    <row r="285" spans="1:22" x14ac:dyDescent="0.25">
      <c r="A285" t="s">
        <v>141</v>
      </c>
      <c r="B285">
        <v>347</v>
      </c>
      <c r="C285" t="s">
        <v>605</v>
      </c>
      <c r="D285">
        <v>27.7</v>
      </c>
      <c r="E285">
        <v>0.59</v>
      </c>
      <c r="F285">
        <v>163430</v>
      </c>
      <c r="G285">
        <v>0.03</v>
      </c>
      <c r="H285">
        <v>13</v>
      </c>
      <c r="I285">
        <v>5402823.8369736522</v>
      </c>
      <c r="J285">
        <v>504</v>
      </c>
      <c r="K285">
        <v>9.2999999999999999E-2</v>
      </c>
      <c r="L285">
        <v>4.5</v>
      </c>
      <c r="M285">
        <v>499</v>
      </c>
      <c r="N285">
        <v>9.1999999999999998E-2</v>
      </c>
      <c r="O285">
        <v>351</v>
      </c>
      <c r="P285">
        <v>6.0999999999999999E-2</v>
      </c>
      <c r="Q285">
        <v>5.3999999999999999E-2</v>
      </c>
      <c r="R285">
        <v>0</v>
      </c>
      <c r="S285">
        <v>183</v>
      </c>
      <c r="T285" t="s">
        <v>606</v>
      </c>
      <c r="U285">
        <v>13.05</v>
      </c>
    </row>
    <row r="286" spans="1:22" x14ac:dyDescent="0.25">
      <c r="A286" t="s">
        <v>221</v>
      </c>
      <c r="B286">
        <v>506</v>
      </c>
      <c r="C286" t="s">
        <v>605</v>
      </c>
      <c r="D286">
        <v>21.6</v>
      </c>
      <c r="E286">
        <v>2.87</v>
      </c>
      <c r="F286">
        <v>619920</v>
      </c>
      <c r="G286">
        <v>0.82799999999999996</v>
      </c>
      <c r="H286">
        <v>9</v>
      </c>
      <c r="I286">
        <v>748794.61523644521</v>
      </c>
      <c r="J286">
        <v>64</v>
      </c>
      <c r="K286">
        <v>8.5000000000000006E-2</v>
      </c>
      <c r="L286">
        <v>0.5</v>
      </c>
      <c r="M286">
        <v>63</v>
      </c>
      <c r="N286">
        <v>8.4000000000000005E-2</v>
      </c>
      <c r="O286">
        <v>55</v>
      </c>
      <c r="P286">
        <v>5.2999999999999999E-2</v>
      </c>
      <c r="Q286">
        <v>4.8000000000000001E-2</v>
      </c>
      <c r="R286">
        <v>8</v>
      </c>
      <c r="S286">
        <v>8</v>
      </c>
      <c r="T286" t="s">
        <v>606</v>
      </c>
      <c r="U286">
        <v>4.38</v>
      </c>
      <c r="V286">
        <v>1</v>
      </c>
    </row>
    <row r="287" spans="1:22" x14ac:dyDescent="0.25">
      <c r="A287" t="s">
        <v>394</v>
      </c>
      <c r="B287">
        <v>821</v>
      </c>
      <c r="C287" t="s">
        <v>605</v>
      </c>
      <c r="D287">
        <v>15.6</v>
      </c>
      <c r="E287">
        <v>1.49</v>
      </c>
      <c r="F287">
        <v>232440</v>
      </c>
      <c r="G287">
        <v>0.877</v>
      </c>
      <c r="H287">
        <v>11</v>
      </c>
      <c r="I287">
        <v>264956.81522579776</v>
      </c>
      <c r="J287">
        <v>38</v>
      </c>
      <c r="K287">
        <v>0.14299999999999999</v>
      </c>
      <c r="L287">
        <v>0</v>
      </c>
      <c r="M287">
        <v>38</v>
      </c>
      <c r="N287">
        <v>0.14299999999999999</v>
      </c>
      <c r="O287">
        <v>19</v>
      </c>
      <c r="P287">
        <v>5.2999999999999999E-2</v>
      </c>
      <c r="Q287">
        <v>4.8000000000000001E-2</v>
      </c>
      <c r="R287">
        <v>0</v>
      </c>
      <c r="S287">
        <v>13</v>
      </c>
      <c r="T287" t="s">
        <v>606</v>
      </c>
      <c r="U287">
        <v>1.1499999999999999</v>
      </c>
    </row>
    <row r="288" spans="1:22" x14ac:dyDescent="0.25">
      <c r="A288" t="s">
        <v>142</v>
      </c>
      <c r="B288">
        <v>348</v>
      </c>
      <c r="C288" t="s">
        <v>605</v>
      </c>
      <c r="D288">
        <v>16.399999999999999</v>
      </c>
      <c r="E288">
        <v>0.64</v>
      </c>
      <c r="F288">
        <v>104960</v>
      </c>
      <c r="G288">
        <v>1E-3</v>
      </c>
      <c r="H288">
        <v>11</v>
      </c>
      <c r="I288">
        <v>130843886.79768491</v>
      </c>
      <c r="J288">
        <v>11088</v>
      </c>
      <c r="K288">
        <v>8.5000000000000006E-2</v>
      </c>
      <c r="L288">
        <v>47.5</v>
      </c>
      <c r="M288">
        <v>11040</v>
      </c>
      <c r="N288">
        <v>8.4000000000000005E-2</v>
      </c>
      <c r="O288">
        <v>7444</v>
      </c>
      <c r="P288">
        <v>5.2999999999999999E-2</v>
      </c>
      <c r="Q288">
        <v>4.8000000000000001E-2</v>
      </c>
      <c r="R288">
        <v>3596</v>
      </c>
      <c r="T288" t="s">
        <v>606</v>
      </c>
      <c r="U288">
        <v>312.36</v>
      </c>
    </row>
    <row r="289" spans="1:22" x14ac:dyDescent="0.25">
      <c r="A289" t="s">
        <v>427</v>
      </c>
      <c r="B289">
        <v>882</v>
      </c>
      <c r="C289" t="s">
        <v>605</v>
      </c>
      <c r="D289">
        <v>11</v>
      </c>
      <c r="E289">
        <v>1.31</v>
      </c>
      <c r="F289">
        <v>144100</v>
      </c>
      <c r="G289">
        <v>0.251</v>
      </c>
      <c r="H289">
        <v>9</v>
      </c>
      <c r="I289">
        <v>574640.0352086433</v>
      </c>
      <c r="J289">
        <v>68</v>
      </c>
      <c r="K289">
        <v>0.11799999999999999</v>
      </c>
      <c r="L289">
        <v>6.7</v>
      </c>
      <c r="M289">
        <v>61</v>
      </c>
      <c r="N289">
        <v>0.106</v>
      </c>
      <c r="O289">
        <v>38</v>
      </c>
      <c r="P289">
        <v>5.2999999999999999E-2</v>
      </c>
      <c r="Q289">
        <v>4.8000000000000001E-2</v>
      </c>
      <c r="R289">
        <v>23</v>
      </c>
      <c r="S289">
        <v>23</v>
      </c>
      <c r="T289" t="s">
        <v>606</v>
      </c>
      <c r="U289">
        <v>3.88</v>
      </c>
    </row>
    <row r="290" spans="1:22" x14ac:dyDescent="0.25">
      <c r="A290" t="s">
        <v>258</v>
      </c>
      <c r="B290">
        <v>568</v>
      </c>
      <c r="C290" t="s">
        <v>605</v>
      </c>
      <c r="D290">
        <v>35</v>
      </c>
      <c r="E290">
        <v>1.61</v>
      </c>
      <c r="F290">
        <v>563500</v>
      </c>
      <c r="G290">
        <v>1.8859999999999999</v>
      </c>
      <c r="H290">
        <v>9</v>
      </c>
      <c r="I290">
        <v>298717.7052866976</v>
      </c>
      <c r="J290">
        <v>24</v>
      </c>
      <c r="K290">
        <v>7.9000000000000001E-2</v>
      </c>
      <c r="L290">
        <v>0.1</v>
      </c>
      <c r="M290">
        <v>24</v>
      </c>
      <c r="N290">
        <v>0.08</v>
      </c>
      <c r="O290">
        <v>24</v>
      </c>
      <c r="P290">
        <v>5.2999999999999999E-2</v>
      </c>
      <c r="Q290">
        <v>4.8000000000000001E-2</v>
      </c>
      <c r="R290">
        <v>0</v>
      </c>
      <c r="S290">
        <v>4</v>
      </c>
      <c r="T290" t="s">
        <v>606</v>
      </c>
      <c r="U290">
        <v>1.46</v>
      </c>
    </row>
    <row r="291" spans="1:22" x14ac:dyDescent="0.25">
      <c r="A291" t="s">
        <v>259</v>
      </c>
      <c r="B291">
        <v>569</v>
      </c>
      <c r="C291" t="s">
        <v>605</v>
      </c>
      <c r="D291">
        <v>5.9</v>
      </c>
      <c r="E291">
        <v>1.32</v>
      </c>
      <c r="F291">
        <v>77880</v>
      </c>
      <c r="G291">
        <v>0.376</v>
      </c>
      <c r="H291">
        <v>13</v>
      </c>
      <c r="I291">
        <v>206862.52135109904</v>
      </c>
      <c r="J291">
        <v>19</v>
      </c>
      <c r="K291">
        <v>0.09</v>
      </c>
      <c r="L291">
        <v>1</v>
      </c>
      <c r="M291">
        <v>18</v>
      </c>
      <c r="N291">
        <v>8.6999999999999994E-2</v>
      </c>
      <c r="O291">
        <v>15</v>
      </c>
      <c r="P291">
        <v>6.0999999999999999E-2</v>
      </c>
      <c r="Q291">
        <v>5.3999999999999999E-2</v>
      </c>
      <c r="R291">
        <v>2</v>
      </c>
      <c r="S291">
        <v>2</v>
      </c>
      <c r="T291" t="s">
        <v>606</v>
      </c>
      <c r="U291">
        <v>1.01</v>
      </c>
      <c r="V291" t="s">
        <v>1306</v>
      </c>
    </row>
    <row r="292" spans="1:22" x14ac:dyDescent="0.25">
      <c r="A292" t="s">
        <v>260</v>
      </c>
      <c r="B292">
        <v>570</v>
      </c>
      <c r="C292" t="s">
        <v>605</v>
      </c>
      <c r="D292">
        <v>8.4</v>
      </c>
      <c r="E292">
        <v>1.22</v>
      </c>
      <c r="F292">
        <v>102480</v>
      </c>
      <c r="G292">
        <v>9.6000000000000002E-2</v>
      </c>
      <c r="H292">
        <v>13</v>
      </c>
      <c r="I292">
        <v>1069697.9353601499</v>
      </c>
      <c r="J292">
        <v>86</v>
      </c>
      <c r="K292">
        <v>8.1000000000000003E-2</v>
      </c>
      <c r="L292">
        <v>1.1000000000000001</v>
      </c>
      <c r="M292">
        <v>85</v>
      </c>
      <c r="N292">
        <v>7.9000000000000001E-2</v>
      </c>
      <c r="O292">
        <v>73</v>
      </c>
      <c r="P292">
        <v>6.0999999999999999E-2</v>
      </c>
      <c r="Q292">
        <v>5.3999999999999999E-2</v>
      </c>
      <c r="R292">
        <v>13</v>
      </c>
      <c r="S292">
        <v>8</v>
      </c>
      <c r="T292" t="s">
        <v>606</v>
      </c>
      <c r="U292">
        <v>5.24</v>
      </c>
    </row>
    <row r="293" spans="1:22" x14ac:dyDescent="0.25">
      <c r="A293" t="s">
        <v>223</v>
      </c>
      <c r="B293">
        <v>508</v>
      </c>
      <c r="C293" t="s">
        <v>605</v>
      </c>
      <c r="D293">
        <v>21.3</v>
      </c>
      <c r="E293">
        <v>1.48</v>
      </c>
      <c r="F293">
        <v>315240</v>
      </c>
      <c r="G293">
        <v>0.26400000000000001</v>
      </c>
      <c r="H293">
        <v>9</v>
      </c>
      <c r="I293">
        <v>1195851.7731984723</v>
      </c>
      <c r="J293">
        <v>103</v>
      </c>
      <c r="K293">
        <v>8.5999999999999993E-2</v>
      </c>
      <c r="L293">
        <v>0.5</v>
      </c>
      <c r="M293">
        <v>102</v>
      </c>
      <c r="N293">
        <v>8.5000000000000006E-2</v>
      </c>
      <c r="O293">
        <v>79</v>
      </c>
      <c r="P293">
        <v>5.2999999999999999E-2</v>
      </c>
      <c r="Q293">
        <v>4.8000000000000001E-2</v>
      </c>
      <c r="R293">
        <v>0</v>
      </c>
      <c r="S293">
        <v>65</v>
      </c>
      <c r="T293" t="s">
        <v>606</v>
      </c>
      <c r="U293">
        <v>3.39</v>
      </c>
    </row>
    <row r="294" spans="1:22" x14ac:dyDescent="0.25">
      <c r="A294" t="s">
        <v>143</v>
      </c>
      <c r="B294">
        <v>351</v>
      </c>
      <c r="C294" t="s">
        <v>605</v>
      </c>
      <c r="D294">
        <v>80.099999999999994</v>
      </c>
      <c r="E294">
        <v>0.71</v>
      </c>
      <c r="F294">
        <v>568710</v>
      </c>
      <c r="G294">
        <v>9.4E-2</v>
      </c>
      <c r="H294">
        <v>13</v>
      </c>
      <c r="I294">
        <v>6065268.1964656217</v>
      </c>
      <c r="J294">
        <v>336</v>
      </c>
      <c r="K294">
        <v>5.5E-2</v>
      </c>
      <c r="L294">
        <v>1.8</v>
      </c>
      <c r="M294">
        <v>334</v>
      </c>
      <c r="N294">
        <v>5.5E-2</v>
      </c>
      <c r="O294">
        <v>412</v>
      </c>
      <c r="P294">
        <v>6.0999999999999999E-2</v>
      </c>
      <c r="Q294">
        <v>5.3999999999999999E-2</v>
      </c>
      <c r="R294">
        <v>-78</v>
      </c>
      <c r="T294" t="s">
        <v>606</v>
      </c>
      <c r="U294">
        <v>17.77</v>
      </c>
    </row>
    <row r="295" spans="1:22" x14ac:dyDescent="0.25">
      <c r="A295" t="s">
        <v>428</v>
      </c>
      <c r="B295">
        <v>883</v>
      </c>
      <c r="C295" t="s">
        <v>605</v>
      </c>
      <c r="D295">
        <v>191</v>
      </c>
      <c r="E295">
        <v>0.96</v>
      </c>
      <c r="F295">
        <v>1833600</v>
      </c>
      <c r="G295">
        <v>0.91800000000000004</v>
      </c>
      <c r="H295">
        <v>9</v>
      </c>
      <c r="I295">
        <v>1997088.4059290998</v>
      </c>
      <c r="J295">
        <v>129</v>
      </c>
      <c r="K295">
        <v>6.5000000000000002E-2</v>
      </c>
      <c r="L295">
        <v>15.6</v>
      </c>
      <c r="M295">
        <v>114</v>
      </c>
      <c r="N295">
        <v>5.7000000000000002E-2</v>
      </c>
      <c r="O295">
        <v>147</v>
      </c>
      <c r="P295">
        <v>5.2999999999999999E-2</v>
      </c>
      <c r="Q295">
        <v>4.8000000000000001E-2</v>
      </c>
      <c r="R295">
        <v>0</v>
      </c>
      <c r="T295" t="s">
        <v>606</v>
      </c>
      <c r="U295">
        <v>12.99</v>
      </c>
    </row>
    <row r="296" spans="1:22" x14ac:dyDescent="0.25">
      <c r="A296" t="s">
        <v>289</v>
      </c>
      <c r="B296">
        <v>615</v>
      </c>
      <c r="C296" t="s">
        <v>605</v>
      </c>
      <c r="D296">
        <v>83.7</v>
      </c>
      <c r="E296">
        <v>4.22</v>
      </c>
      <c r="F296">
        <v>3532140</v>
      </c>
      <c r="G296">
        <v>0.156</v>
      </c>
      <c r="H296">
        <v>10</v>
      </c>
      <c r="I296">
        <v>22575946.579005912</v>
      </c>
      <c r="J296">
        <v>508</v>
      </c>
      <c r="K296">
        <v>2.1999999999999999E-2</v>
      </c>
      <c r="L296">
        <v>3.4</v>
      </c>
      <c r="M296">
        <v>504</v>
      </c>
      <c r="N296">
        <v>2.1999999999999999E-2</v>
      </c>
      <c r="O296">
        <v>1396</v>
      </c>
      <c r="P296">
        <v>3.1E-2</v>
      </c>
      <c r="Q296">
        <v>4.4999999999999998E-2</v>
      </c>
      <c r="R296">
        <v>-891</v>
      </c>
      <c r="T296" t="s">
        <v>606</v>
      </c>
      <c r="U296">
        <v>29.2</v>
      </c>
      <c r="V296">
        <v>1</v>
      </c>
    </row>
    <row r="297" spans="1:22" x14ac:dyDescent="0.25">
      <c r="A297" t="s">
        <v>643</v>
      </c>
      <c r="B297">
        <v>3000</v>
      </c>
      <c r="C297" t="s">
        <v>605</v>
      </c>
      <c r="D297">
        <v>15.4</v>
      </c>
      <c r="E297">
        <v>0.85</v>
      </c>
      <c r="F297">
        <v>130900</v>
      </c>
      <c r="G297">
        <v>0.38900000000000001</v>
      </c>
      <c r="H297">
        <v>9</v>
      </c>
      <c r="I297">
        <v>336397.72799871862</v>
      </c>
      <c r="J297">
        <v>31</v>
      </c>
      <c r="K297">
        <v>9.2999999999999999E-2</v>
      </c>
      <c r="L297">
        <v>1.9</v>
      </c>
      <c r="M297">
        <v>29</v>
      </c>
      <c r="N297">
        <v>8.5999999999999993E-2</v>
      </c>
      <c r="O297">
        <v>23</v>
      </c>
      <c r="P297">
        <v>5.2999999999999999E-2</v>
      </c>
      <c r="Q297">
        <v>4.8000000000000001E-2</v>
      </c>
      <c r="R297">
        <v>7</v>
      </c>
      <c r="S297">
        <v>7</v>
      </c>
      <c r="T297" t="s">
        <v>606</v>
      </c>
      <c r="U297">
        <v>2.2200000000000002</v>
      </c>
    </row>
    <row r="298" spans="1:22" x14ac:dyDescent="0.25">
      <c r="A298" t="s">
        <v>465</v>
      </c>
      <c r="B298">
        <v>972</v>
      </c>
      <c r="C298" t="s">
        <v>605</v>
      </c>
      <c r="D298">
        <v>8.1999999999999993</v>
      </c>
      <c r="E298">
        <v>3.88</v>
      </c>
      <c r="F298">
        <v>318160</v>
      </c>
      <c r="G298">
        <v>0.124</v>
      </c>
      <c r="H298">
        <v>14</v>
      </c>
      <c r="I298">
        <v>2563558.7461967096</v>
      </c>
      <c r="J298">
        <v>292</v>
      </c>
      <c r="K298">
        <v>0.114</v>
      </c>
      <c r="L298">
        <v>0.8</v>
      </c>
      <c r="M298">
        <v>291</v>
      </c>
      <c r="N298">
        <v>0.114</v>
      </c>
      <c r="O298">
        <v>217</v>
      </c>
      <c r="P298">
        <v>6.0999999999999999E-2</v>
      </c>
      <c r="Q298">
        <v>7.3999999999999996E-2</v>
      </c>
      <c r="R298">
        <v>74</v>
      </c>
      <c r="S298">
        <v>74</v>
      </c>
      <c r="T298" t="s">
        <v>606</v>
      </c>
      <c r="U298">
        <v>6.56</v>
      </c>
    </row>
    <row r="299" spans="1:22" x14ac:dyDescent="0.25">
      <c r="A299" t="s">
        <v>312</v>
      </c>
      <c r="B299">
        <v>675</v>
      </c>
      <c r="C299" t="s">
        <v>605</v>
      </c>
      <c r="D299">
        <v>1612.2</v>
      </c>
      <c r="E299">
        <v>1.86</v>
      </c>
      <c r="F299">
        <v>29986920</v>
      </c>
      <c r="G299">
        <v>8.07</v>
      </c>
      <c r="H299">
        <v>11</v>
      </c>
      <c r="I299">
        <v>3716013.4135223487</v>
      </c>
      <c r="J299">
        <v>58</v>
      </c>
      <c r="K299">
        <v>1.6E-2</v>
      </c>
      <c r="L299">
        <v>1.3</v>
      </c>
      <c r="M299">
        <v>57</v>
      </c>
      <c r="N299">
        <v>1.4999999999999999E-2</v>
      </c>
      <c r="O299">
        <v>358</v>
      </c>
      <c r="P299">
        <v>5.2999999999999999E-2</v>
      </c>
      <c r="Q299">
        <v>4.8000000000000001E-2</v>
      </c>
      <c r="R299">
        <v>-301</v>
      </c>
      <c r="T299" t="s">
        <v>606</v>
      </c>
      <c r="U299">
        <v>24.96</v>
      </c>
      <c r="V299">
        <v>4</v>
      </c>
    </row>
    <row r="300" spans="1:22" x14ac:dyDescent="0.25">
      <c r="A300" t="s">
        <v>224</v>
      </c>
      <c r="B300">
        <v>510</v>
      </c>
      <c r="C300" t="s">
        <v>605</v>
      </c>
      <c r="D300">
        <v>289.2</v>
      </c>
      <c r="E300">
        <v>4.03</v>
      </c>
      <c r="F300">
        <v>11654760</v>
      </c>
      <c r="G300">
        <v>0.15</v>
      </c>
      <c r="H300">
        <v>10</v>
      </c>
      <c r="I300">
        <v>77518836.747890443</v>
      </c>
      <c r="J300">
        <v>5732</v>
      </c>
      <c r="K300">
        <v>7.3999999999999996E-2</v>
      </c>
      <c r="L300">
        <v>161.19999999999999</v>
      </c>
      <c r="M300">
        <v>5571</v>
      </c>
      <c r="N300">
        <v>7.1999999999999995E-2</v>
      </c>
      <c r="O300">
        <v>4782</v>
      </c>
      <c r="P300">
        <v>3.1E-2</v>
      </c>
      <c r="Q300">
        <v>4.4999999999999998E-2</v>
      </c>
      <c r="R300">
        <v>789</v>
      </c>
      <c r="S300">
        <v>504</v>
      </c>
      <c r="T300" t="s">
        <v>606</v>
      </c>
      <c r="U300">
        <v>170.3</v>
      </c>
    </row>
    <row r="301" spans="1:22" x14ac:dyDescent="0.25">
      <c r="A301" t="s">
        <v>48</v>
      </c>
      <c r="B301">
        <v>143</v>
      </c>
      <c r="C301" t="s">
        <v>605</v>
      </c>
      <c r="D301">
        <v>10.5</v>
      </c>
      <c r="E301">
        <v>1.39</v>
      </c>
      <c r="F301">
        <v>145950</v>
      </c>
      <c r="G301">
        <v>6.7000000000000004E-2</v>
      </c>
      <c r="H301">
        <v>9</v>
      </c>
      <c r="I301">
        <v>2168136.3527865764</v>
      </c>
      <c r="J301">
        <v>241</v>
      </c>
      <c r="K301">
        <v>0.111</v>
      </c>
      <c r="L301">
        <v>3.8</v>
      </c>
      <c r="M301">
        <v>237</v>
      </c>
      <c r="N301">
        <v>0.109</v>
      </c>
      <c r="O301">
        <v>134</v>
      </c>
      <c r="P301">
        <v>5.2999999999999999E-2</v>
      </c>
      <c r="Q301">
        <v>4.8000000000000001E-2</v>
      </c>
      <c r="R301">
        <v>104</v>
      </c>
      <c r="S301">
        <v>104</v>
      </c>
      <c r="T301" t="s">
        <v>606</v>
      </c>
      <c r="U301">
        <v>12.06</v>
      </c>
    </row>
    <row r="302" spans="1:22" x14ac:dyDescent="0.25">
      <c r="A302" t="s">
        <v>144</v>
      </c>
      <c r="B302">
        <v>354</v>
      </c>
      <c r="C302" t="s">
        <v>605</v>
      </c>
      <c r="D302">
        <v>434.8</v>
      </c>
      <c r="E302">
        <v>0.5</v>
      </c>
      <c r="F302">
        <v>2174000</v>
      </c>
      <c r="G302">
        <v>0.26300000000000001</v>
      </c>
      <c r="H302">
        <v>11</v>
      </c>
      <c r="I302">
        <v>8269965.3989527225</v>
      </c>
      <c r="J302">
        <v>625</v>
      </c>
      <c r="K302">
        <v>7.5999999999999998E-2</v>
      </c>
      <c r="L302">
        <v>1.9</v>
      </c>
      <c r="M302">
        <v>623</v>
      </c>
      <c r="N302">
        <v>7.4999999999999997E-2</v>
      </c>
      <c r="O302">
        <v>548</v>
      </c>
      <c r="P302">
        <v>5.2999999999999999E-2</v>
      </c>
      <c r="Q302">
        <v>4.8000000000000001E-2</v>
      </c>
      <c r="R302">
        <v>75</v>
      </c>
      <c r="S302">
        <v>75</v>
      </c>
      <c r="T302" t="s">
        <v>606</v>
      </c>
      <c r="U302">
        <v>27.17</v>
      </c>
    </row>
    <row r="303" spans="1:22" x14ac:dyDescent="0.25">
      <c r="A303" t="s">
        <v>337</v>
      </c>
      <c r="B303">
        <v>718</v>
      </c>
      <c r="C303" t="s">
        <v>605</v>
      </c>
      <c r="D303">
        <v>86.6</v>
      </c>
      <c r="E303">
        <v>0.5</v>
      </c>
      <c r="F303">
        <v>433000</v>
      </c>
      <c r="G303">
        <v>9.4E-2</v>
      </c>
      <c r="H303">
        <v>11</v>
      </c>
      <c r="I303">
        <v>4625976.9766550213</v>
      </c>
      <c r="J303">
        <v>452</v>
      </c>
      <c r="K303">
        <v>9.8000000000000004E-2</v>
      </c>
      <c r="L303">
        <v>16.5</v>
      </c>
      <c r="M303">
        <v>435</v>
      </c>
      <c r="N303">
        <v>9.4E-2</v>
      </c>
      <c r="O303">
        <v>289</v>
      </c>
      <c r="P303">
        <v>5.2999999999999999E-2</v>
      </c>
      <c r="Q303">
        <v>4.8000000000000001E-2</v>
      </c>
      <c r="R303">
        <v>146</v>
      </c>
      <c r="S303">
        <v>146</v>
      </c>
      <c r="T303" t="s">
        <v>606</v>
      </c>
      <c r="U303">
        <v>23.91</v>
      </c>
    </row>
    <row r="304" spans="1:22" x14ac:dyDescent="0.25">
      <c r="A304" t="s">
        <v>225</v>
      </c>
      <c r="B304">
        <v>512</v>
      </c>
      <c r="C304" t="s">
        <v>605</v>
      </c>
      <c r="D304">
        <v>82.6</v>
      </c>
      <c r="E304">
        <v>2.99</v>
      </c>
      <c r="F304">
        <v>2469740</v>
      </c>
      <c r="G304">
        <v>6.2E-2</v>
      </c>
      <c r="H304">
        <v>9</v>
      </c>
      <c r="I304">
        <v>39791192.068777233</v>
      </c>
      <c r="J304">
        <v>2395</v>
      </c>
      <c r="K304">
        <v>0.06</v>
      </c>
      <c r="L304">
        <v>93.2</v>
      </c>
      <c r="M304">
        <v>2302</v>
      </c>
      <c r="N304">
        <v>5.8000000000000003E-2</v>
      </c>
      <c r="O304">
        <v>2447</v>
      </c>
      <c r="P304">
        <v>5.2999999999999999E-2</v>
      </c>
      <c r="Q304">
        <v>4.8000000000000001E-2</v>
      </c>
      <c r="R304">
        <v>-145</v>
      </c>
      <c r="T304" t="s">
        <v>606</v>
      </c>
      <c r="U304">
        <v>75.7</v>
      </c>
    </row>
    <row r="305" spans="1:22" x14ac:dyDescent="0.25">
      <c r="A305" t="s">
        <v>468</v>
      </c>
      <c r="B305">
        <v>1000</v>
      </c>
      <c r="C305" t="s">
        <v>605</v>
      </c>
      <c r="D305">
        <v>44.9</v>
      </c>
      <c r="E305">
        <v>2.29</v>
      </c>
      <c r="F305">
        <v>1028210</v>
      </c>
      <c r="G305">
        <v>2.7E-2</v>
      </c>
      <c r="H305">
        <v>9</v>
      </c>
      <c r="I305">
        <v>38343461.027306795</v>
      </c>
      <c r="J305">
        <v>2711</v>
      </c>
      <c r="K305">
        <v>7.0999999999999994E-2</v>
      </c>
      <c r="L305">
        <v>68.8</v>
      </c>
      <c r="M305">
        <v>2642</v>
      </c>
      <c r="N305">
        <v>6.9000000000000006E-2</v>
      </c>
      <c r="O305">
        <v>2292</v>
      </c>
      <c r="P305">
        <v>5.2999999999999999E-2</v>
      </c>
      <c r="Q305">
        <v>4.8000000000000001E-2</v>
      </c>
      <c r="R305">
        <v>349</v>
      </c>
      <c r="T305" t="s">
        <v>606</v>
      </c>
      <c r="U305">
        <v>69.63</v>
      </c>
    </row>
    <row r="306" spans="1:22" x14ac:dyDescent="0.25">
      <c r="A306" t="s">
        <v>226</v>
      </c>
      <c r="B306">
        <v>513</v>
      </c>
      <c r="C306" t="s">
        <v>605</v>
      </c>
      <c r="D306">
        <v>91.8</v>
      </c>
      <c r="E306">
        <v>2.73</v>
      </c>
      <c r="F306">
        <v>2506140</v>
      </c>
      <c r="G306">
        <v>5.0000000000000001E-3</v>
      </c>
      <c r="H306">
        <v>9</v>
      </c>
      <c r="I306">
        <v>473483138.54703939</v>
      </c>
      <c r="J306">
        <v>26873</v>
      </c>
      <c r="K306">
        <v>5.7000000000000002E-2</v>
      </c>
      <c r="L306">
        <v>309.89999999999998</v>
      </c>
      <c r="M306">
        <v>26563</v>
      </c>
      <c r="N306">
        <v>5.6000000000000001E-2</v>
      </c>
      <c r="O306">
        <v>27401</v>
      </c>
      <c r="P306">
        <v>5.2999999999999999E-2</v>
      </c>
      <c r="Q306">
        <v>4.8000000000000001E-2</v>
      </c>
      <c r="R306">
        <v>-838</v>
      </c>
      <c r="T306" t="s">
        <v>606</v>
      </c>
      <c r="U306">
        <v>1074.3499999999999</v>
      </c>
    </row>
    <row r="307" spans="1:22" x14ac:dyDescent="0.25">
      <c r="A307" t="s">
        <v>429</v>
      </c>
      <c r="B307">
        <v>884</v>
      </c>
      <c r="C307" t="s">
        <v>605</v>
      </c>
      <c r="D307">
        <v>5.0999999999999996</v>
      </c>
      <c r="E307">
        <v>1</v>
      </c>
      <c r="F307">
        <v>51000</v>
      </c>
      <c r="G307">
        <v>0.309</v>
      </c>
      <c r="H307">
        <v>9</v>
      </c>
      <c r="I307">
        <v>165043.80866245192</v>
      </c>
      <c r="J307">
        <v>5.9</v>
      </c>
      <c r="K307">
        <v>3.5999999999999997E-2</v>
      </c>
      <c r="L307">
        <v>0</v>
      </c>
      <c r="M307">
        <v>5.9</v>
      </c>
      <c r="N307">
        <v>3.5999999999999997E-2</v>
      </c>
      <c r="O307">
        <v>11</v>
      </c>
      <c r="P307">
        <v>5.2999999999999999E-2</v>
      </c>
      <c r="Q307">
        <v>4.8000000000000001E-2</v>
      </c>
      <c r="R307">
        <v>-5</v>
      </c>
      <c r="S307">
        <v>0.7</v>
      </c>
      <c r="T307" t="s">
        <v>606</v>
      </c>
      <c r="U307">
        <v>0.64</v>
      </c>
      <c r="V307">
        <v>1</v>
      </c>
    </row>
    <row r="308" spans="1:22" x14ac:dyDescent="0.25">
      <c r="A308" t="s">
        <v>372</v>
      </c>
      <c r="B308">
        <v>777</v>
      </c>
      <c r="C308" t="s">
        <v>605</v>
      </c>
      <c r="D308">
        <v>286.8</v>
      </c>
      <c r="E308">
        <v>3.07</v>
      </c>
      <c r="F308">
        <v>8804760</v>
      </c>
      <c r="G308">
        <v>0.995</v>
      </c>
      <c r="H308">
        <v>10</v>
      </c>
      <c r="I308">
        <v>8848736.9798887931</v>
      </c>
      <c r="J308">
        <v>642</v>
      </c>
      <c r="K308">
        <v>7.2999999999999995E-2</v>
      </c>
      <c r="L308">
        <v>27.5</v>
      </c>
      <c r="M308">
        <v>614</v>
      </c>
      <c r="N308">
        <v>6.9000000000000006E-2</v>
      </c>
      <c r="O308">
        <v>631</v>
      </c>
      <c r="P308">
        <v>3.1E-2</v>
      </c>
      <c r="Q308">
        <v>4.4999999999999998E-2</v>
      </c>
      <c r="R308">
        <v>-17</v>
      </c>
      <c r="T308" t="s">
        <v>606</v>
      </c>
      <c r="U308">
        <v>35.56</v>
      </c>
      <c r="V308" t="s">
        <v>1306</v>
      </c>
    </row>
    <row r="309" spans="1:22" x14ac:dyDescent="0.25">
      <c r="A309" t="s">
        <v>146</v>
      </c>
      <c r="B309">
        <v>357</v>
      </c>
      <c r="C309" t="s">
        <v>605</v>
      </c>
      <c r="D309">
        <v>69.2</v>
      </c>
      <c r="E309">
        <v>0.65</v>
      </c>
      <c r="F309">
        <v>449800</v>
      </c>
      <c r="G309">
        <v>5.0999999999999997E-2</v>
      </c>
      <c r="H309">
        <v>9</v>
      </c>
      <c r="I309">
        <v>8903309.3300490864</v>
      </c>
      <c r="J309">
        <v>637</v>
      </c>
      <c r="K309">
        <v>7.1999999999999995E-2</v>
      </c>
      <c r="L309">
        <v>7.5</v>
      </c>
      <c r="M309">
        <v>630</v>
      </c>
      <c r="N309">
        <v>7.0999999999999994E-2</v>
      </c>
      <c r="O309">
        <v>543</v>
      </c>
      <c r="P309">
        <v>5.2999999999999999E-2</v>
      </c>
      <c r="Q309">
        <v>4.8000000000000001E-2</v>
      </c>
      <c r="R309">
        <v>0</v>
      </c>
      <c r="S309">
        <v>66</v>
      </c>
      <c r="T309" t="s">
        <v>606</v>
      </c>
      <c r="U309">
        <v>19.420000000000002</v>
      </c>
    </row>
    <row r="310" spans="1:22" x14ac:dyDescent="0.25">
      <c r="A310" t="s">
        <v>338</v>
      </c>
      <c r="B310">
        <v>719</v>
      </c>
      <c r="C310" t="s">
        <v>605</v>
      </c>
      <c r="D310">
        <v>3</v>
      </c>
      <c r="E310">
        <v>1.5</v>
      </c>
      <c r="F310">
        <v>45000</v>
      </c>
      <c r="G310">
        <v>0.251</v>
      </c>
      <c r="H310">
        <v>9</v>
      </c>
      <c r="I310">
        <v>179173.51578198661</v>
      </c>
      <c r="J310">
        <v>8.1999999999999993</v>
      </c>
      <c r="K310">
        <v>4.5999999999999999E-2</v>
      </c>
      <c r="L310">
        <v>0</v>
      </c>
      <c r="M310">
        <v>8.1999999999999993</v>
      </c>
      <c r="N310">
        <v>4.5999999999999999E-2</v>
      </c>
      <c r="O310">
        <v>12</v>
      </c>
      <c r="P310">
        <v>5.2999999999999999E-2</v>
      </c>
      <c r="Q310">
        <v>4.8000000000000001E-2</v>
      </c>
      <c r="R310">
        <v>0</v>
      </c>
      <c r="T310" t="s">
        <v>606</v>
      </c>
      <c r="U310">
        <v>0.81</v>
      </c>
    </row>
    <row r="311" spans="1:22" x14ac:dyDescent="0.25">
      <c r="A311" t="s">
        <v>227</v>
      </c>
      <c r="B311">
        <v>515</v>
      </c>
      <c r="C311" t="s">
        <v>605</v>
      </c>
      <c r="D311">
        <v>21.2</v>
      </c>
      <c r="E311">
        <v>2.2200000000000002</v>
      </c>
      <c r="F311">
        <v>470640.00000000006</v>
      </c>
      <c r="G311">
        <v>0.32800000000000001</v>
      </c>
      <c r="H311">
        <v>9</v>
      </c>
      <c r="I311">
        <v>1435133.8846621262</v>
      </c>
      <c r="J311">
        <v>237</v>
      </c>
      <c r="K311">
        <v>0.16500000000000001</v>
      </c>
      <c r="L311">
        <v>3.4</v>
      </c>
      <c r="M311">
        <v>234</v>
      </c>
      <c r="N311">
        <v>0.16300000000000001</v>
      </c>
      <c r="O311">
        <v>97</v>
      </c>
      <c r="P311">
        <v>5.2999999999999999E-2</v>
      </c>
      <c r="Q311">
        <v>4.8000000000000001E-2</v>
      </c>
      <c r="R311">
        <v>137</v>
      </c>
      <c r="S311">
        <v>131</v>
      </c>
      <c r="T311" t="s">
        <v>606</v>
      </c>
      <c r="U311">
        <v>4.1900000000000004</v>
      </c>
    </row>
    <row r="312" spans="1:22" x14ac:dyDescent="0.25">
      <c r="A312" t="s">
        <v>228</v>
      </c>
      <c r="B312">
        <v>516</v>
      </c>
      <c r="C312" t="s">
        <v>605</v>
      </c>
      <c r="D312">
        <v>758.3</v>
      </c>
      <c r="E312">
        <v>7.55</v>
      </c>
      <c r="F312">
        <v>57251650</v>
      </c>
      <c r="G312">
        <v>1.6859999999999999</v>
      </c>
      <c r="H312">
        <v>10</v>
      </c>
      <c r="I312">
        <v>33949833.149027176</v>
      </c>
      <c r="J312">
        <v>3956</v>
      </c>
      <c r="K312">
        <v>0.11700000000000001</v>
      </c>
      <c r="L312">
        <v>89</v>
      </c>
      <c r="M312">
        <v>3867</v>
      </c>
      <c r="N312">
        <v>0.114</v>
      </c>
      <c r="O312">
        <v>2561</v>
      </c>
      <c r="P312">
        <v>3.1E-2</v>
      </c>
      <c r="Q312">
        <v>4.4999999999999998E-2</v>
      </c>
      <c r="R312">
        <v>1306</v>
      </c>
      <c r="S312">
        <v>1207</v>
      </c>
      <c r="T312" t="s">
        <v>606</v>
      </c>
      <c r="U312">
        <v>97.47</v>
      </c>
    </row>
    <row r="313" spans="1:22" x14ac:dyDescent="0.25">
      <c r="A313" t="s">
        <v>313</v>
      </c>
      <c r="B313">
        <v>676</v>
      </c>
      <c r="C313" t="s">
        <v>605</v>
      </c>
      <c r="D313">
        <v>192.8</v>
      </c>
      <c r="E313">
        <v>2.63</v>
      </c>
      <c r="F313">
        <v>5070640</v>
      </c>
      <c r="G313">
        <v>1.474</v>
      </c>
      <c r="H313">
        <v>9</v>
      </c>
      <c r="I313">
        <v>3440361.5741483155</v>
      </c>
      <c r="J313">
        <v>227</v>
      </c>
      <c r="K313">
        <v>6.6000000000000003E-2</v>
      </c>
      <c r="L313">
        <v>21.4</v>
      </c>
      <c r="M313">
        <v>206</v>
      </c>
      <c r="N313">
        <v>0.06</v>
      </c>
      <c r="O313">
        <v>263</v>
      </c>
      <c r="P313">
        <v>5.2999999999999999E-2</v>
      </c>
      <c r="Q313">
        <v>4.8000000000000001E-2</v>
      </c>
      <c r="R313">
        <v>-58</v>
      </c>
      <c r="S313">
        <v>14</v>
      </c>
      <c r="T313" t="s">
        <v>606</v>
      </c>
      <c r="U313">
        <v>24.59</v>
      </c>
      <c r="V313">
        <v>1</v>
      </c>
    </row>
    <row r="314" spans="1:22" x14ac:dyDescent="0.25">
      <c r="A314" t="s">
        <v>642</v>
      </c>
      <c r="B314">
        <v>2103</v>
      </c>
      <c r="C314" t="s">
        <v>605</v>
      </c>
      <c r="D314">
        <v>7</v>
      </c>
      <c r="E314">
        <v>0.5</v>
      </c>
      <c r="F314">
        <v>35000</v>
      </c>
      <c r="G314">
        <v>2.1000000000000001E-2</v>
      </c>
      <c r="H314">
        <v>17</v>
      </c>
      <c r="I314">
        <v>1700871.8109401071</v>
      </c>
      <c r="J314">
        <v>86</v>
      </c>
      <c r="K314">
        <v>5.0999999999999997E-2</v>
      </c>
      <c r="L314">
        <v>8.1999999999999993</v>
      </c>
      <c r="M314">
        <v>78</v>
      </c>
      <c r="N314">
        <v>4.5999999999999999E-2</v>
      </c>
      <c r="O314" t="s">
        <v>1303</v>
      </c>
      <c r="R314" t="s">
        <v>1303</v>
      </c>
      <c r="S314">
        <v>8</v>
      </c>
      <c r="T314" t="s">
        <v>606</v>
      </c>
      <c r="U314">
        <v>8.01</v>
      </c>
    </row>
    <row r="315" spans="1:22" x14ac:dyDescent="0.25">
      <c r="A315" t="s">
        <v>623</v>
      </c>
      <c r="B315">
        <v>720</v>
      </c>
      <c r="C315" t="s">
        <v>605</v>
      </c>
      <c r="D315">
        <v>45.2</v>
      </c>
      <c r="E315">
        <v>0.35</v>
      </c>
      <c r="F315">
        <v>158200</v>
      </c>
      <c r="G315">
        <v>8.1000000000000003E-2</v>
      </c>
      <c r="H315">
        <v>13</v>
      </c>
      <c r="I315">
        <v>1955264.6817031242</v>
      </c>
      <c r="J315">
        <v>211</v>
      </c>
      <c r="K315">
        <v>0.108</v>
      </c>
      <c r="L315">
        <v>15.2</v>
      </c>
      <c r="M315">
        <v>196</v>
      </c>
      <c r="N315">
        <v>0.1</v>
      </c>
      <c r="O315">
        <v>132</v>
      </c>
      <c r="P315">
        <v>6.0999999999999999E-2</v>
      </c>
      <c r="Q315">
        <v>5.3999999999999999E-2</v>
      </c>
      <c r="R315">
        <v>0</v>
      </c>
      <c r="T315" t="s">
        <v>606</v>
      </c>
      <c r="U315">
        <v>10.54</v>
      </c>
    </row>
    <row r="316" spans="1:22" x14ac:dyDescent="0.25">
      <c r="A316" t="s">
        <v>630</v>
      </c>
      <c r="B316">
        <v>887</v>
      </c>
      <c r="C316" t="s">
        <v>605</v>
      </c>
      <c r="D316">
        <v>10.1</v>
      </c>
      <c r="E316">
        <v>2.2000000000000002</v>
      </c>
      <c r="F316">
        <v>222200.00000000003</v>
      </c>
      <c r="G316">
        <v>0.41299999999999998</v>
      </c>
      <c r="H316">
        <v>9</v>
      </c>
      <c r="I316">
        <v>538426.72970998508</v>
      </c>
      <c r="J316">
        <v>39</v>
      </c>
      <c r="K316">
        <v>7.1999999999999995E-2</v>
      </c>
      <c r="L316">
        <v>1</v>
      </c>
      <c r="M316">
        <v>38</v>
      </c>
      <c r="N316">
        <v>7.0999999999999994E-2</v>
      </c>
      <c r="O316">
        <v>37</v>
      </c>
      <c r="P316">
        <v>5.2999999999999999E-2</v>
      </c>
      <c r="Q316">
        <v>4.8000000000000001E-2</v>
      </c>
      <c r="R316">
        <v>0.8</v>
      </c>
      <c r="S316">
        <v>0.8</v>
      </c>
      <c r="T316" t="s">
        <v>606</v>
      </c>
      <c r="U316">
        <v>3.63</v>
      </c>
      <c r="V316">
        <v>3</v>
      </c>
    </row>
    <row r="317" spans="1:22" x14ac:dyDescent="0.25">
      <c r="A317" t="s">
        <v>431</v>
      </c>
      <c r="B317">
        <v>888</v>
      </c>
      <c r="C317" t="s">
        <v>605</v>
      </c>
      <c r="D317">
        <v>6</v>
      </c>
      <c r="E317">
        <v>0.45</v>
      </c>
      <c r="F317">
        <v>27000</v>
      </c>
      <c r="G317">
        <v>0.313</v>
      </c>
      <c r="H317">
        <v>11</v>
      </c>
      <c r="I317">
        <v>86159.119321075181</v>
      </c>
      <c r="J317">
        <v>7.1</v>
      </c>
      <c r="K317">
        <v>8.2000000000000003E-2</v>
      </c>
      <c r="L317">
        <v>0</v>
      </c>
      <c r="M317">
        <v>7.1</v>
      </c>
      <c r="N317">
        <v>8.2000000000000003E-2</v>
      </c>
      <c r="O317">
        <v>5.8</v>
      </c>
      <c r="P317">
        <v>5.2999999999999999E-2</v>
      </c>
      <c r="Q317">
        <v>4.8000000000000001E-2</v>
      </c>
      <c r="R317">
        <v>1</v>
      </c>
      <c r="S317">
        <v>1</v>
      </c>
      <c r="T317" t="s">
        <v>606</v>
      </c>
      <c r="U317">
        <v>0.53</v>
      </c>
    </row>
    <row r="318" spans="1:22" x14ac:dyDescent="0.25">
      <c r="A318" t="s">
        <v>373</v>
      </c>
      <c r="B318">
        <v>779</v>
      </c>
      <c r="C318" t="s">
        <v>605</v>
      </c>
      <c r="D318">
        <v>1.6</v>
      </c>
      <c r="E318">
        <v>0.66</v>
      </c>
      <c r="F318">
        <v>10560</v>
      </c>
      <c r="G318">
        <v>7.0000000000000001E-3</v>
      </c>
      <c r="H318">
        <v>13</v>
      </c>
      <c r="I318">
        <v>1427301.5611814302</v>
      </c>
      <c r="J318">
        <v>135</v>
      </c>
      <c r="K318">
        <v>9.5000000000000001E-2</v>
      </c>
      <c r="L318">
        <v>2.6</v>
      </c>
      <c r="M318">
        <v>132</v>
      </c>
      <c r="N318">
        <v>9.1999999999999998E-2</v>
      </c>
      <c r="O318">
        <v>90</v>
      </c>
      <c r="P318">
        <v>6.0999999999999999E-2</v>
      </c>
      <c r="Q318">
        <v>5.3999999999999999E-2</v>
      </c>
      <c r="R318">
        <v>42</v>
      </c>
      <c r="S318">
        <v>42</v>
      </c>
      <c r="T318" t="s">
        <v>606</v>
      </c>
      <c r="U318">
        <v>6.18</v>
      </c>
    </row>
    <row r="319" spans="1:22" x14ac:dyDescent="0.25">
      <c r="A319" t="s">
        <v>50</v>
      </c>
      <c r="B319">
        <v>146</v>
      </c>
      <c r="C319" t="s">
        <v>605</v>
      </c>
      <c r="D319">
        <v>168.7</v>
      </c>
      <c r="E319">
        <v>1.55</v>
      </c>
      <c r="F319">
        <v>2614850</v>
      </c>
      <c r="G319">
        <v>0.11</v>
      </c>
      <c r="H319">
        <v>9</v>
      </c>
      <c r="I319">
        <v>23812284.843916617</v>
      </c>
      <c r="J319">
        <v>2032</v>
      </c>
      <c r="K319">
        <v>8.5000000000000006E-2</v>
      </c>
      <c r="L319">
        <v>24.1</v>
      </c>
      <c r="M319">
        <v>2007</v>
      </c>
      <c r="N319">
        <v>8.4000000000000005E-2</v>
      </c>
      <c r="O319">
        <v>1503</v>
      </c>
      <c r="P319">
        <v>5.2999999999999999E-2</v>
      </c>
      <c r="Q319">
        <v>4.8000000000000001E-2</v>
      </c>
      <c r="R319">
        <v>0</v>
      </c>
      <c r="T319" t="s">
        <v>606</v>
      </c>
      <c r="U319">
        <v>48.97</v>
      </c>
    </row>
    <row r="320" spans="1:22" x14ac:dyDescent="0.25">
      <c r="A320" t="s">
        <v>229</v>
      </c>
      <c r="B320">
        <v>517</v>
      </c>
      <c r="C320" t="s">
        <v>605</v>
      </c>
      <c r="D320">
        <v>20.3</v>
      </c>
      <c r="E320">
        <v>6.8</v>
      </c>
      <c r="F320">
        <v>1380400</v>
      </c>
      <c r="G320">
        <v>3.7130000000000001</v>
      </c>
      <c r="H320">
        <v>10</v>
      </c>
      <c r="I320">
        <v>371805.20035502501</v>
      </c>
      <c r="J320">
        <v>8.1999999999999993</v>
      </c>
      <c r="K320">
        <v>2.1999999999999999E-2</v>
      </c>
      <c r="L320">
        <v>0</v>
      </c>
      <c r="M320">
        <v>8.1999999999999993</v>
      </c>
      <c r="N320">
        <v>2.1999999999999999E-2</v>
      </c>
      <c r="O320">
        <v>31</v>
      </c>
      <c r="P320">
        <v>3.1E-2</v>
      </c>
      <c r="Q320">
        <v>4.4999999999999998E-2</v>
      </c>
      <c r="R320">
        <v>0</v>
      </c>
      <c r="T320" t="s">
        <v>606</v>
      </c>
      <c r="U320">
        <v>0.71</v>
      </c>
    </row>
    <row r="321" spans="1:22" x14ac:dyDescent="0.25">
      <c r="A321" t="s">
        <v>149</v>
      </c>
      <c r="B321">
        <v>366</v>
      </c>
      <c r="C321" t="s">
        <v>605</v>
      </c>
      <c r="D321">
        <v>5.4</v>
      </c>
      <c r="E321">
        <v>0.37</v>
      </c>
      <c r="F321">
        <v>19980</v>
      </c>
      <c r="G321">
        <v>2E-3</v>
      </c>
      <c r="H321">
        <v>11</v>
      </c>
      <c r="I321">
        <v>12214116.529413108</v>
      </c>
      <c r="J321">
        <v>719</v>
      </c>
      <c r="K321">
        <v>5.8999999999999997E-2</v>
      </c>
      <c r="L321">
        <v>4.7</v>
      </c>
      <c r="M321">
        <v>715</v>
      </c>
      <c r="N321">
        <v>5.8999999999999997E-2</v>
      </c>
      <c r="O321">
        <v>698</v>
      </c>
      <c r="P321">
        <v>5.2999999999999999E-2</v>
      </c>
      <c r="Q321">
        <v>4.8000000000000001E-2</v>
      </c>
      <c r="R321">
        <v>17</v>
      </c>
      <c r="T321" t="s">
        <v>606</v>
      </c>
      <c r="U321">
        <v>31.24</v>
      </c>
    </row>
    <row r="322" spans="1:22" x14ac:dyDescent="0.25">
      <c r="A322" t="s">
        <v>230</v>
      </c>
      <c r="B322">
        <v>722</v>
      </c>
      <c r="C322" t="s">
        <v>605</v>
      </c>
      <c r="D322">
        <v>2.8</v>
      </c>
      <c r="E322">
        <v>0.9</v>
      </c>
      <c r="F322">
        <v>25200</v>
      </c>
      <c r="G322">
        <v>6.8000000000000005E-2</v>
      </c>
      <c r="H322">
        <v>13</v>
      </c>
      <c r="I322">
        <v>368623.68106403382</v>
      </c>
      <c r="J322">
        <v>52</v>
      </c>
      <c r="K322">
        <v>0.14000000000000001</v>
      </c>
      <c r="L322">
        <v>1.8</v>
      </c>
      <c r="M322">
        <v>50</v>
      </c>
      <c r="N322">
        <v>0.13600000000000001</v>
      </c>
      <c r="O322">
        <v>25</v>
      </c>
      <c r="P322">
        <v>6.0999999999999999E-2</v>
      </c>
      <c r="Q322">
        <v>5.3999999999999999E-2</v>
      </c>
      <c r="R322">
        <v>0</v>
      </c>
      <c r="T322" t="s">
        <v>606</v>
      </c>
      <c r="U322">
        <v>1.68</v>
      </c>
    </row>
    <row r="323" spans="1:22" x14ac:dyDescent="0.25">
      <c r="A323" t="s">
        <v>451</v>
      </c>
      <c r="B323">
        <v>927</v>
      </c>
      <c r="C323" t="s">
        <v>605</v>
      </c>
      <c r="D323">
        <v>6.5</v>
      </c>
      <c r="E323">
        <v>1.95</v>
      </c>
      <c r="F323">
        <v>126750</v>
      </c>
      <c r="G323">
        <v>0.41499999999999998</v>
      </c>
      <c r="H323">
        <v>9</v>
      </c>
      <c r="I323">
        <v>305747.61815997504</v>
      </c>
      <c r="J323">
        <v>31</v>
      </c>
      <c r="K323">
        <v>0.1</v>
      </c>
      <c r="L323">
        <v>0.9</v>
      </c>
      <c r="M323">
        <v>30</v>
      </c>
      <c r="N323">
        <v>9.8000000000000004E-2</v>
      </c>
      <c r="O323">
        <v>21</v>
      </c>
      <c r="P323">
        <v>5.2999999999999999E-2</v>
      </c>
      <c r="Q323">
        <v>4.8000000000000001E-2</v>
      </c>
      <c r="R323">
        <v>9</v>
      </c>
      <c r="S323">
        <v>9</v>
      </c>
      <c r="T323" t="s">
        <v>606</v>
      </c>
      <c r="U323">
        <v>1.07</v>
      </c>
      <c r="V323">
        <v>2</v>
      </c>
    </row>
    <row r="324" spans="1:22" x14ac:dyDescent="0.25">
      <c r="A324" t="s">
        <v>1361</v>
      </c>
      <c r="B324">
        <v>723</v>
      </c>
      <c r="C324" t="s">
        <v>605</v>
      </c>
      <c r="D324">
        <v>32.6</v>
      </c>
      <c r="E324">
        <v>0.73</v>
      </c>
      <c r="F324">
        <v>237980</v>
      </c>
      <c r="G324">
        <v>1.7999999999999999E-2</v>
      </c>
      <c r="H324">
        <v>9</v>
      </c>
      <c r="I324">
        <v>12935633.302255003</v>
      </c>
      <c r="J324">
        <v>1920</v>
      </c>
      <c r="K324">
        <v>0.14799999999999999</v>
      </c>
      <c r="L324">
        <v>729.2</v>
      </c>
      <c r="M324">
        <v>1191</v>
      </c>
      <c r="N324">
        <v>9.1999999999999998E-2</v>
      </c>
      <c r="O324">
        <v>766</v>
      </c>
      <c r="P324">
        <v>5.2999999999999999E-2</v>
      </c>
      <c r="Q324">
        <v>4.8000000000000001E-2</v>
      </c>
      <c r="R324">
        <v>0</v>
      </c>
      <c r="S324">
        <v>2115</v>
      </c>
      <c r="T324" t="s">
        <v>606</v>
      </c>
      <c r="U324">
        <v>41.88</v>
      </c>
    </row>
    <row r="325" spans="1:22" x14ac:dyDescent="0.25">
      <c r="A325" t="s">
        <v>1362</v>
      </c>
      <c r="B325">
        <v>1229</v>
      </c>
      <c r="C325" t="s">
        <v>605</v>
      </c>
      <c r="D325">
        <v>57</v>
      </c>
      <c r="E325">
        <v>0.7</v>
      </c>
      <c r="F325">
        <v>399000</v>
      </c>
      <c r="G325">
        <v>2.5999999999999999E-2</v>
      </c>
      <c r="H325">
        <v>17</v>
      </c>
      <c r="I325">
        <v>15125972.702533659</v>
      </c>
      <c r="J325">
        <v>1833</v>
      </c>
      <c r="K325">
        <v>0.121</v>
      </c>
      <c r="L325">
        <v>31.9</v>
      </c>
      <c r="M325">
        <v>1801</v>
      </c>
      <c r="N325">
        <v>0.11899999999999999</v>
      </c>
      <c r="O325" t="s">
        <v>1303</v>
      </c>
      <c r="R325" t="s">
        <v>1303</v>
      </c>
      <c r="S325">
        <v>254</v>
      </c>
      <c r="T325" t="s">
        <v>606</v>
      </c>
      <c r="U325">
        <v>46.82</v>
      </c>
    </row>
    <row r="326" spans="1:22" x14ac:dyDescent="0.25">
      <c r="A326" t="s">
        <v>51</v>
      </c>
      <c r="B326">
        <v>147</v>
      </c>
      <c r="C326" t="s">
        <v>605</v>
      </c>
      <c r="D326">
        <v>60.3</v>
      </c>
      <c r="E326">
        <v>0.56000000000000005</v>
      </c>
      <c r="F326">
        <v>337680.00000000006</v>
      </c>
      <c r="G326">
        <v>0.03</v>
      </c>
      <c r="H326">
        <v>11</v>
      </c>
      <c r="I326">
        <v>11422256.449628551</v>
      </c>
      <c r="J326">
        <v>2018</v>
      </c>
      <c r="K326">
        <v>0.17699999999999999</v>
      </c>
      <c r="L326">
        <v>12.1</v>
      </c>
      <c r="M326">
        <v>2006</v>
      </c>
      <c r="N326">
        <v>0.17599999999999999</v>
      </c>
      <c r="O326">
        <v>685</v>
      </c>
      <c r="P326">
        <v>5.2999999999999999E-2</v>
      </c>
      <c r="Q326">
        <v>4.8000000000000001E-2</v>
      </c>
      <c r="R326">
        <v>0</v>
      </c>
      <c r="T326" t="s">
        <v>606</v>
      </c>
      <c r="U326">
        <v>37.35</v>
      </c>
    </row>
    <row r="327" spans="1:22" x14ac:dyDescent="0.25">
      <c r="A327" t="s">
        <v>76</v>
      </c>
      <c r="B327">
        <v>782</v>
      </c>
      <c r="C327" t="s">
        <v>605</v>
      </c>
      <c r="D327">
        <v>2.9</v>
      </c>
      <c r="E327">
        <v>2.0099999999999998</v>
      </c>
      <c r="F327">
        <v>58289.999999999993</v>
      </c>
      <c r="G327">
        <v>0.48</v>
      </c>
      <c r="H327">
        <v>5</v>
      </c>
      <c r="I327">
        <v>121375.37121612366</v>
      </c>
      <c r="J327">
        <v>5.0999999999999996</v>
      </c>
      <c r="K327">
        <v>4.2000000000000003E-2</v>
      </c>
      <c r="L327">
        <v>0</v>
      </c>
      <c r="M327">
        <v>5.0999999999999996</v>
      </c>
      <c r="N327">
        <v>4.2000000000000003E-2</v>
      </c>
      <c r="O327">
        <v>6</v>
      </c>
      <c r="P327">
        <v>2.9000000000000001E-2</v>
      </c>
      <c r="Q327">
        <v>2.9000000000000001E-2</v>
      </c>
      <c r="R327">
        <v>-0.8</v>
      </c>
      <c r="T327" t="s">
        <v>606</v>
      </c>
      <c r="U327">
        <v>0.53</v>
      </c>
    </row>
    <row r="328" spans="1:22" x14ac:dyDescent="0.25">
      <c r="A328" t="s">
        <v>432</v>
      </c>
      <c r="B328">
        <v>889</v>
      </c>
      <c r="C328" t="s">
        <v>605</v>
      </c>
      <c r="D328">
        <v>207.7</v>
      </c>
      <c r="E328">
        <v>5.0199999999999996</v>
      </c>
      <c r="F328">
        <v>10426540</v>
      </c>
      <c r="G328">
        <v>3.915</v>
      </c>
      <c r="H328">
        <v>10</v>
      </c>
      <c r="I328">
        <v>2663111.4153267248</v>
      </c>
      <c r="J328">
        <v>350</v>
      </c>
      <c r="K328">
        <v>0.13200000000000001</v>
      </c>
      <c r="L328">
        <v>21</v>
      </c>
      <c r="M328">
        <v>329</v>
      </c>
      <c r="N328">
        <v>0.124</v>
      </c>
      <c r="O328">
        <v>223</v>
      </c>
      <c r="P328">
        <v>3.1E-2</v>
      </c>
      <c r="Q328">
        <v>4.4999999999999998E-2</v>
      </c>
      <c r="R328">
        <v>106</v>
      </c>
      <c r="S328">
        <v>106</v>
      </c>
      <c r="T328" t="s">
        <v>606</v>
      </c>
      <c r="U328">
        <v>16.86</v>
      </c>
    </row>
    <row r="329" spans="1:22" x14ac:dyDescent="0.25">
      <c r="A329" t="s">
        <v>150</v>
      </c>
      <c r="B329">
        <v>370</v>
      </c>
      <c r="C329" t="s">
        <v>605</v>
      </c>
      <c r="D329">
        <v>50.7</v>
      </c>
      <c r="E329">
        <v>1.06</v>
      </c>
      <c r="F329">
        <v>537420</v>
      </c>
      <c r="G329">
        <v>8.8999999999999996E-2</v>
      </c>
      <c r="H329">
        <v>9</v>
      </c>
      <c r="I329">
        <v>6019863.7160820924</v>
      </c>
      <c r="J329">
        <v>780</v>
      </c>
      <c r="K329">
        <v>0.13</v>
      </c>
      <c r="L329">
        <v>4.8</v>
      </c>
      <c r="M329">
        <v>775</v>
      </c>
      <c r="N329">
        <v>0.129</v>
      </c>
      <c r="O329">
        <v>376</v>
      </c>
      <c r="P329">
        <v>5.2999999999999999E-2</v>
      </c>
      <c r="Q329">
        <v>4.8000000000000001E-2</v>
      </c>
      <c r="R329">
        <v>399</v>
      </c>
      <c r="S329">
        <v>399</v>
      </c>
      <c r="T329" t="s">
        <v>606</v>
      </c>
      <c r="U329">
        <v>20.05</v>
      </c>
    </row>
    <row r="330" spans="1:22" x14ac:dyDescent="0.25">
      <c r="A330" t="s">
        <v>290</v>
      </c>
      <c r="B330">
        <v>622</v>
      </c>
      <c r="C330" t="s">
        <v>605</v>
      </c>
      <c r="D330">
        <v>1636.1</v>
      </c>
      <c r="E330">
        <v>1.41</v>
      </c>
      <c r="F330">
        <v>23069010</v>
      </c>
      <c r="G330">
        <v>0.111</v>
      </c>
      <c r="H330">
        <v>11</v>
      </c>
      <c r="I330">
        <v>208600347.3828668</v>
      </c>
      <c r="J330">
        <v>13982</v>
      </c>
      <c r="K330">
        <v>6.7000000000000004E-2</v>
      </c>
      <c r="L330">
        <v>-676.9</v>
      </c>
      <c r="M330">
        <v>14659</v>
      </c>
      <c r="N330">
        <v>7.0000000000000007E-2</v>
      </c>
      <c r="O330">
        <v>13168</v>
      </c>
      <c r="P330">
        <v>5.2999999999999999E-2</v>
      </c>
      <c r="Q330">
        <v>4.8000000000000001E-2</v>
      </c>
      <c r="R330">
        <v>1491</v>
      </c>
      <c r="S330">
        <v>1060</v>
      </c>
      <c r="T330" t="s">
        <v>606</v>
      </c>
      <c r="U330">
        <v>403.38</v>
      </c>
    </row>
    <row r="331" spans="1:22" x14ac:dyDescent="0.25">
      <c r="A331" t="s">
        <v>52</v>
      </c>
      <c r="B331">
        <v>148</v>
      </c>
      <c r="C331" t="s">
        <v>605</v>
      </c>
      <c r="D331">
        <v>23.6</v>
      </c>
      <c r="E331">
        <v>2.25</v>
      </c>
      <c r="F331">
        <v>531000</v>
      </c>
      <c r="G331">
        <v>2.5000000000000001E-2</v>
      </c>
      <c r="H331">
        <v>9</v>
      </c>
      <c r="I331">
        <v>21254293.473504301</v>
      </c>
      <c r="J331">
        <v>3205</v>
      </c>
      <c r="K331">
        <v>0.151</v>
      </c>
      <c r="L331">
        <v>11.9</v>
      </c>
      <c r="M331">
        <v>3194</v>
      </c>
      <c r="N331">
        <v>0.15</v>
      </c>
      <c r="O331">
        <v>1268</v>
      </c>
      <c r="P331">
        <v>5.2999999999999999E-2</v>
      </c>
      <c r="Q331">
        <v>4.8000000000000001E-2</v>
      </c>
      <c r="R331">
        <v>1925</v>
      </c>
      <c r="S331">
        <v>1320</v>
      </c>
      <c r="T331" t="s">
        <v>606</v>
      </c>
      <c r="U331">
        <v>48.6</v>
      </c>
    </row>
    <row r="332" spans="1:22" x14ac:dyDescent="0.25">
      <c r="A332" t="s">
        <v>452</v>
      </c>
      <c r="B332">
        <v>928</v>
      </c>
      <c r="C332" t="s">
        <v>605</v>
      </c>
      <c r="D332">
        <v>6.8</v>
      </c>
      <c r="E332">
        <v>3.38</v>
      </c>
      <c r="F332">
        <v>229840</v>
      </c>
      <c r="G332">
        <v>0.40600000000000003</v>
      </c>
      <c r="H332">
        <v>12</v>
      </c>
      <c r="I332">
        <v>565946.38450040354</v>
      </c>
      <c r="J332">
        <v>56</v>
      </c>
      <c r="K332">
        <v>9.9000000000000005E-2</v>
      </c>
      <c r="L332">
        <v>5.5</v>
      </c>
      <c r="M332">
        <v>50</v>
      </c>
      <c r="N332">
        <v>8.7999999999999995E-2</v>
      </c>
      <c r="O332">
        <v>50</v>
      </c>
      <c r="P332">
        <v>5.2999999999999999E-2</v>
      </c>
      <c r="Q332">
        <v>6.7000000000000004E-2</v>
      </c>
      <c r="R332">
        <v>0.3</v>
      </c>
      <c r="S332">
        <v>0.3</v>
      </c>
      <c r="T332" t="s">
        <v>606</v>
      </c>
      <c r="U332">
        <v>3.25</v>
      </c>
    </row>
    <row r="333" spans="1:22" x14ac:dyDescent="0.25">
      <c r="A333" t="s">
        <v>53</v>
      </c>
      <c r="B333">
        <v>149</v>
      </c>
      <c r="C333" t="s">
        <v>605</v>
      </c>
      <c r="D333">
        <v>28.8</v>
      </c>
      <c r="E333">
        <v>0.74</v>
      </c>
      <c r="F333">
        <v>213120</v>
      </c>
      <c r="G333">
        <v>7.0000000000000001E-3</v>
      </c>
      <c r="H333">
        <v>9</v>
      </c>
      <c r="I333">
        <v>28570537.90460806</v>
      </c>
      <c r="J333">
        <v>1993</v>
      </c>
      <c r="K333">
        <v>7.0000000000000007E-2</v>
      </c>
      <c r="L333">
        <v>23.1</v>
      </c>
      <c r="M333">
        <v>1970</v>
      </c>
      <c r="N333">
        <v>6.9000000000000006E-2</v>
      </c>
      <c r="O333">
        <v>1662</v>
      </c>
      <c r="P333">
        <v>5.2999999999999999E-2</v>
      </c>
      <c r="Q333">
        <v>4.8000000000000001E-2</v>
      </c>
      <c r="R333">
        <v>0</v>
      </c>
      <c r="S333">
        <v>1183</v>
      </c>
      <c r="T333" t="s">
        <v>606</v>
      </c>
      <c r="U333">
        <v>49.31</v>
      </c>
    </row>
    <row r="334" spans="1:22" x14ac:dyDescent="0.25">
      <c r="A334" t="s">
        <v>231</v>
      </c>
      <c r="B334">
        <v>522</v>
      </c>
      <c r="C334" t="s">
        <v>605</v>
      </c>
      <c r="D334">
        <v>18.7</v>
      </c>
      <c r="E334">
        <v>0.71</v>
      </c>
      <c r="F334">
        <v>132770</v>
      </c>
      <c r="G334">
        <v>0.01</v>
      </c>
      <c r="H334">
        <v>9</v>
      </c>
      <c r="I334">
        <v>13141405.883123899</v>
      </c>
      <c r="J334">
        <v>948</v>
      </c>
      <c r="K334">
        <v>7.1999999999999995E-2</v>
      </c>
      <c r="L334">
        <v>14.8</v>
      </c>
      <c r="M334">
        <v>933</v>
      </c>
      <c r="N334">
        <v>7.0999999999999994E-2</v>
      </c>
      <c r="O334">
        <v>768</v>
      </c>
      <c r="P334">
        <v>5.2999999999999999E-2</v>
      </c>
      <c r="Q334">
        <v>4.8000000000000001E-2</v>
      </c>
      <c r="R334">
        <v>165</v>
      </c>
      <c r="S334">
        <v>141</v>
      </c>
      <c r="T334" t="s">
        <v>606</v>
      </c>
      <c r="U334">
        <v>37.869999999999997</v>
      </c>
    </row>
    <row r="335" spans="1:22" x14ac:dyDescent="0.25">
      <c r="A335" t="s">
        <v>269</v>
      </c>
      <c r="B335">
        <v>587</v>
      </c>
      <c r="C335" t="s">
        <v>605</v>
      </c>
      <c r="D335">
        <v>372.7</v>
      </c>
      <c r="E335">
        <v>7.97</v>
      </c>
      <c r="F335">
        <v>29704190</v>
      </c>
      <c r="G335">
        <v>2.306</v>
      </c>
      <c r="H335">
        <v>10</v>
      </c>
      <c r="I335">
        <v>12881723.113485539</v>
      </c>
      <c r="J335">
        <v>1371</v>
      </c>
      <c r="K335">
        <v>0.106</v>
      </c>
      <c r="L335">
        <v>27.2</v>
      </c>
      <c r="M335">
        <v>1344</v>
      </c>
      <c r="N335">
        <v>0.104</v>
      </c>
      <c r="O335">
        <v>1007</v>
      </c>
      <c r="P335">
        <v>3.1E-2</v>
      </c>
      <c r="Q335">
        <v>4.4999999999999998E-2</v>
      </c>
      <c r="R335">
        <v>337</v>
      </c>
      <c r="S335">
        <v>337</v>
      </c>
      <c r="T335" t="s">
        <v>606</v>
      </c>
      <c r="U335">
        <v>48.42</v>
      </c>
    </row>
    <row r="336" spans="1:22" x14ac:dyDescent="0.25">
      <c r="A336" t="s">
        <v>453</v>
      </c>
      <c r="B336">
        <v>930</v>
      </c>
      <c r="C336" t="s">
        <v>605</v>
      </c>
      <c r="D336">
        <v>2.7</v>
      </c>
      <c r="E336">
        <v>2.17</v>
      </c>
      <c r="F336">
        <v>58590</v>
      </c>
      <c r="G336">
        <v>0.95099999999999996</v>
      </c>
      <c r="H336">
        <v>9</v>
      </c>
      <c r="I336">
        <v>61623.262664448062</v>
      </c>
      <c r="J336">
        <v>3.7</v>
      </c>
      <c r="K336">
        <v>0.06</v>
      </c>
      <c r="L336">
        <v>0</v>
      </c>
      <c r="M336">
        <v>3.7</v>
      </c>
      <c r="N336">
        <v>0.06</v>
      </c>
      <c r="O336">
        <v>4.5</v>
      </c>
      <c r="P336">
        <v>5.2999999999999999E-2</v>
      </c>
      <c r="Q336">
        <v>4.8000000000000001E-2</v>
      </c>
      <c r="R336">
        <v>-0.8</v>
      </c>
      <c r="T336" t="s">
        <v>606</v>
      </c>
      <c r="U336">
        <v>0.33</v>
      </c>
      <c r="V336" t="s">
        <v>1306</v>
      </c>
    </row>
    <row r="337" spans="1:21" x14ac:dyDescent="0.25">
      <c r="A337" t="s">
        <v>624</v>
      </c>
      <c r="B337">
        <v>783</v>
      </c>
      <c r="C337" t="s">
        <v>605</v>
      </c>
      <c r="D337">
        <v>2.4</v>
      </c>
      <c r="E337">
        <v>2.4</v>
      </c>
      <c r="F337">
        <v>57600</v>
      </c>
      <c r="G337">
        <v>0.81899999999999995</v>
      </c>
      <c r="H337">
        <v>9</v>
      </c>
      <c r="I337">
        <v>70335.38604326114</v>
      </c>
      <c r="J337">
        <v>3.1</v>
      </c>
      <c r="K337">
        <v>4.3999999999999997E-2</v>
      </c>
      <c r="L337">
        <v>0.1</v>
      </c>
      <c r="M337">
        <v>3</v>
      </c>
      <c r="N337">
        <v>4.2999999999999997E-2</v>
      </c>
      <c r="O337">
        <v>5.0999999999999996</v>
      </c>
      <c r="P337">
        <v>5.2999999999999999E-2</v>
      </c>
      <c r="Q337">
        <v>4.8000000000000001E-2</v>
      </c>
      <c r="R337">
        <v>0</v>
      </c>
      <c r="S337">
        <v>4</v>
      </c>
      <c r="T337" t="s">
        <v>606</v>
      </c>
      <c r="U337">
        <v>0.55000000000000004</v>
      </c>
    </row>
    <row r="338" spans="1:21" x14ac:dyDescent="0.25">
      <c r="A338" t="s">
        <v>652</v>
      </c>
      <c r="B338">
        <v>7052</v>
      </c>
      <c r="C338" t="s">
        <v>605</v>
      </c>
      <c r="D338">
        <v>2.4</v>
      </c>
      <c r="E338">
        <v>0.48</v>
      </c>
      <c r="F338">
        <v>11520</v>
      </c>
      <c r="G338">
        <v>0</v>
      </c>
      <c r="H338">
        <v>9</v>
      </c>
      <c r="I338">
        <v>103960735.42141354</v>
      </c>
      <c r="J338">
        <v>9850</v>
      </c>
      <c r="K338">
        <v>9.5000000000000001E-2</v>
      </c>
      <c r="L338">
        <v>114.5</v>
      </c>
      <c r="M338">
        <v>9736</v>
      </c>
      <c r="N338">
        <v>9.4E-2</v>
      </c>
      <c r="O338">
        <v>5874</v>
      </c>
      <c r="P338">
        <v>5.2999999999999999E-2</v>
      </c>
      <c r="Q338">
        <v>4.8000000000000001E-2</v>
      </c>
      <c r="R338">
        <v>0</v>
      </c>
      <c r="T338" t="s">
        <v>606</v>
      </c>
      <c r="U338">
        <v>254.01</v>
      </c>
    </row>
    <row r="339" spans="1:21" x14ac:dyDescent="0.25">
      <c r="A339" t="s">
        <v>340</v>
      </c>
      <c r="B339">
        <v>725</v>
      </c>
      <c r="C339" t="s">
        <v>605</v>
      </c>
      <c r="D339">
        <v>66.599999999999994</v>
      </c>
      <c r="E339">
        <v>2.77</v>
      </c>
      <c r="F339">
        <v>1844820</v>
      </c>
      <c r="G339">
        <v>5.8000000000000003E-2</v>
      </c>
      <c r="H339">
        <v>9</v>
      </c>
      <c r="I339">
        <v>31924134.265487477</v>
      </c>
      <c r="J339">
        <v>3072</v>
      </c>
      <c r="K339">
        <v>9.6000000000000002E-2</v>
      </c>
      <c r="L339">
        <v>171.7</v>
      </c>
      <c r="M339">
        <v>2900</v>
      </c>
      <c r="N339">
        <v>9.0999999999999998E-2</v>
      </c>
      <c r="O339">
        <v>1957</v>
      </c>
      <c r="P339">
        <v>5.2999999999999999E-2</v>
      </c>
      <c r="Q339">
        <v>4.8000000000000001E-2</v>
      </c>
      <c r="R339">
        <v>943</v>
      </c>
      <c r="S339">
        <v>169</v>
      </c>
      <c r="T339" t="s">
        <v>606</v>
      </c>
      <c r="U339">
        <v>189.76</v>
      </c>
    </row>
    <row r="340" spans="1:21" x14ac:dyDescent="0.25">
      <c r="A340" t="s">
        <v>466</v>
      </c>
      <c r="B340">
        <v>985</v>
      </c>
      <c r="C340" t="s">
        <v>605</v>
      </c>
      <c r="D340">
        <v>61.3</v>
      </c>
      <c r="E340">
        <v>2.73</v>
      </c>
      <c r="F340">
        <v>1673490</v>
      </c>
      <c r="G340">
        <v>0.16800000000000001</v>
      </c>
      <c r="H340">
        <v>9</v>
      </c>
      <c r="I340">
        <v>9980741.1711853351</v>
      </c>
      <c r="J340">
        <v>1632</v>
      </c>
      <c r="K340">
        <v>0.16400000000000001</v>
      </c>
      <c r="L340">
        <v>38.700000000000003</v>
      </c>
      <c r="M340">
        <v>1594</v>
      </c>
      <c r="N340">
        <v>0.16</v>
      </c>
      <c r="O340">
        <v>644</v>
      </c>
      <c r="P340">
        <v>5.2999999999999999E-2</v>
      </c>
      <c r="Q340">
        <v>4.8000000000000001E-2</v>
      </c>
      <c r="R340">
        <v>950</v>
      </c>
      <c r="S340">
        <v>394</v>
      </c>
      <c r="T340" t="s">
        <v>606</v>
      </c>
      <c r="U340">
        <v>44.03</v>
      </c>
    </row>
    <row r="341" spans="1:21" x14ac:dyDescent="0.25">
      <c r="A341" t="s">
        <v>341</v>
      </c>
      <c r="B341">
        <v>726</v>
      </c>
      <c r="C341" t="s">
        <v>605</v>
      </c>
      <c r="D341">
        <v>7.6</v>
      </c>
      <c r="E341">
        <v>0.71</v>
      </c>
      <c r="F341">
        <v>53960</v>
      </c>
      <c r="G341">
        <v>0.54</v>
      </c>
      <c r="H341">
        <v>9</v>
      </c>
      <c r="I341">
        <v>100004.78392690547</v>
      </c>
      <c r="J341">
        <v>23</v>
      </c>
      <c r="K341">
        <v>0.23100000000000001</v>
      </c>
      <c r="L341">
        <v>8.3000000000000007</v>
      </c>
      <c r="M341">
        <v>15</v>
      </c>
      <c r="N341">
        <v>0.15</v>
      </c>
      <c r="O341">
        <v>7</v>
      </c>
      <c r="P341">
        <v>5.2999999999999999E-2</v>
      </c>
      <c r="Q341">
        <v>4.8000000000000001E-2</v>
      </c>
      <c r="R341">
        <v>8</v>
      </c>
      <c r="S341">
        <v>8</v>
      </c>
      <c r="T341" t="s">
        <v>606</v>
      </c>
      <c r="U341">
        <v>0.45</v>
      </c>
    </row>
    <row r="342" spans="1:21" x14ac:dyDescent="0.25">
      <c r="A342" t="s">
        <v>660</v>
      </c>
      <c r="B342">
        <v>36699</v>
      </c>
      <c r="C342" t="s">
        <v>605</v>
      </c>
      <c r="D342">
        <v>2.8</v>
      </c>
      <c r="E342">
        <v>3.76</v>
      </c>
      <c r="F342">
        <v>105280</v>
      </c>
      <c r="G342">
        <v>0.14499999999999999</v>
      </c>
      <c r="H342">
        <v>14</v>
      </c>
      <c r="I342">
        <v>728118.66672998469</v>
      </c>
      <c r="J342">
        <v>66</v>
      </c>
      <c r="K342">
        <v>9.0999999999999998E-2</v>
      </c>
      <c r="L342">
        <v>0.1</v>
      </c>
      <c r="M342">
        <v>66</v>
      </c>
      <c r="N342">
        <v>9.0999999999999998E-2</v>
      </c>
      <c r="O342">
        <v>62</v>
      </c>
      <c r="P342">
        <v>6.0999999999999999E-2</v>
      </c>
      <c r="Q342">
        <v>7.3999999999999996E-2</v>
      </c>
      <c r="R342">
        <v>4</v>
      </c>
      <c r="S342">
        <v>4</v>
      </c>
      <c r="T342" t="s">
        <v>606</v>
      </c>
      <c r="U342">
        <v>5.18</v>
      </c>
    </row>
    <row r="343" spans="1:21" x14ac:dyDescent="0.25">
      <c r="A343" t="s">
        <v>342</v>
      </c>
      <c r="B343">
        <v>727</v>
      </c>
      <c r="C343" t="s">
        <v>605</v>
      </c>
      <c r="D343">
        <v>15.4</v>
      </c>
      <c r="E343">
        <v>0.5</v>
      </c>
      <c r="F343">
        <v>77000</v>
      </c>
      <c r="G343">
        <v>0.1</v>
      </c>
      <c r="H343">
        <v>9</v>
      </c>
      <c r="I343">
        <v>773590.53630595852</v>
      </c>
      <c r="J343">
        <v>57</v>
      </c>
      <c r="K343">
        <v>7.2999999999999995E-2</v>
      </c>
      <c r="L343">
        <v>33.9</v>
      </c>
      <c r="M343">
        <v>23</v>
      </c>
      <c r="N343">
        <v>0.03</v>
      </c>
      <c r="O343">
        <v>49</v>
      </c>
      <c r="P343">
        <v>5.2999999999999999E-2</v>
      </c>
      <c r="Q343">
        <v>4.8000000000000001E-2</v>
      </c>
      <c r="R343">
        <v>0</v>
      </c>
      <c r="S343">
        <v>37</v>
      </c>
      <c r="T343" t="s">
        <v>606</v>
      </c>
      <c r="U343">
        <v>2.31</v>
      </c>
    </row>
    <row r="344" spans="1:21" x14ac:dyDescent="0.25">
      <c r="A344" t="s">
        <v>261</v>
      </c>
      <c r="B344">
        <v>574</v>
      </c>
      <c r="C344" t="s">
        <v>605</v>
      </c>
      <c r="D344">
        <v>373.2</v>
      </c>
      <c r="E344">
        <v>2.89</v>
      </c>
      <c r="F344">
        <v>10785480</v>
      </c>
      <c r="G344">
        <v>0.66600000000000004</v>
      </c>
      <c r="H344">
        <v>9</v>
      </c>
      <c r="I344">
        <v>16194099.810178714</v>
      </c>
      <c r="J344">
        <v>1151</v>
      </c>
      <c r="K344">
        <v>7.0999999999999994E-2</v>
      </c>
      <c r="L344">
        <v>4.0999999999999996</v>
      </c>
      <c r="M344">
        <v>1147</v>
      </c>
      <c r="N344">
        <v>7.0999999999999994E-2</v>
      </c>
      <c r="O344">
        <v>1158</v>
      </c>
      <c r="P344">
        <v>5.2999999999999999E-2</v>
      </c>
      <c r="Q344">
        <v>4.8000000000000001E-2</v>
      </c>
      <c r="R344">
        <v>-11</v>
      </c>
      <c r="T344" t="s">
        <v>606</v>
      </c>
      <c r="U344">
        <v>65.58</v>
      </c>
    </row>
    <row r="345" spans="1:21" x14ac:dyDescent="0.25">
      <c r="A345" t="s">
        <v>151</v>
      </c>
      <c r="B345">
        <v>379</v>
      </c>
      <c r="C345" t="s">
        <v>605</v>
      </c>
      <c r="D345">
        <v>152.9</v>
      </c>
      <c r="E345">
        <v>2.54</v>
      </c>
      <c r="F345">
        <v>3883660</v>
      </c>
      <c r="G345">
        <v>0.223</v>
      </c>
      <c r="H345">
        <v>9</v>
      </c>
      <c r="I345">
        <v>17434909.372553341</v>
      </c>
      <c r="J345">
        <v>913</v>
      </c>
      <c r="K345">
        <v>5.1999999999999998E-2</v>
      </c>
      <c r="L345">
        <v>34.5</v>
      </c>
      <c r="M345">
        <v>879</v>
      </c>
      <c r="N345">
        <v>0.05</v>
      </c>
      <c r="O345">
        <v>1146</v>
      </c>
      <c r="P345">
        <v>5.2999999999999999E-2</v>
      </c>
      <c r="Q345">
        <v>4.8000000000000001E-2</v>
      </c>
      <c r="R345">
        <v>-267</v>
      </c>
      <c r="S345">
        <v>146</v>
      </c>
      <c r="T345" t="s">
        <v>606</v>
      </c>
      <c r="U345">
        <v>33.46</v>
      </c>
    </row>
    <row r="346" spans="1:21" x14ac:dyDescent="0.25">
      <c r="A346" t="s">
        <v>395</v>
      </c>
      <c r="B346">
        <v>825</v>
      </c>
      <c r="C346" t="s">
        <v>605</v>
      </c>
      <c r="D346">
        <v>16.399999999999999</v>
      </c>
      <c r="E346">
        <v>1.05</v>
      </c>
      <c r="F346">
        <v>172200</v>
      </c>
      <c r="G346">
        <v>0.23100000000000001</v>
      </c>
      <c r="H346">
        <v>11</v>
      </c>
      <c r="I346">
        <v>744650.46683598892</v>
      </c>
      <c r="J346">
        <v>47</v>
      </c>
      <c r="K346">
        <v>6.3E-2</v>
      </c>
      <c r="L346">
        <v>0</v>
      </c>
      <c r="M346">
        <v>47</v>
      </c>
      <c r="N346">
        <v>6.3E-2</v>
      </c>
      <c r="O346">
        <v>49</v>
      </c>
      <c r="P346">
        <v>5.2999999999999999E-2</v>
      </c>
      <c r="Q346">
        <v>4.8000000000000001E-2</v>
      </c>
      <c r="R346">
        <v>-2</v>
      </c>
      <c r="S346">
        <v>5</v>
      </c>
      <c r="T346" t="s">
        <v>606</v>
      </c>
      <c r="U346">
        <v>3.25</v>
      </c>
    </row>
    <row r="347" spans="1:21" x14ac:dyDescent="0.25">
      <c r="A347" t="s">
        <v>177</v>
      </c>
      <c r="B347">
        <v>440</v>
      </c>
      <c r="C347" t="s">
        <v>605</v>
      </c>
      <c r="D347">
        <v>123.5</v>
      </c>
      <c r="E347">
        <v>1.8</v>
      </c>
      <c r="F347">
        <v>2223000</v>
      </c>
      <c r="G347">
        <v>0.159</v>
      </c>
      <c r="H347">
        <v>9</v>
      </c>
      <c r="I347">
        <v>13978555.530894682</v>
      </c>
      <c r="J347">
        <v>1101</v>
      </c>
      <c r="K347">
        <v>7.9000000000000001E-2</v>
      </c>
      <c r="L347">
        <v>5.4</v>
      </c>
      <c r="M347">
        <v>1096</v>
      </c>
      <c r="N347">
        <v>7.8E-2</v>
      </c>
      <c r="O347">
        <v>899</v>
      </c>
      <c r="P347">
        <v>5.2999999999999999E-2</v>
      </c>
      <c r="Q347">
        <v>4.8000000000000001E-2</v>
      </c>
      <c r="R347">
        <v>0</v>
      </c>
      <c r="S347">
        <v>300</v>
      </c>
      <c r="T347" t="s">
        <v>606</v>
      </c>
      <c r="U347">
        <v>54.93</v>
      </c>
    </row>
    <row r="348" spans="1:21" x14ac:dyDescent="0.25">
      <c r="A348" t="s">
        <v>615</v>
      </c>
      <c r="B348">
        <v>520</v>
      </c>
      <c r="C348" t="s">
        <v>605</v>
      </c>
      <c r="D348">
        <v>5</v>
      </c>
      <c r="E348">
        <v>1.17</v>
      </c>
      <c r="F348">
        <v>58500</v>
      </c>
      <c r="G348">
        <v>0.55900000000000005</v>
      </c>
      <c r="H348">
        <v>9</v>
      </c>
      <c r="I348">
        <v>104737.98460282372</v>
      </c>
      <c r="J348">
        <v>12</v>
      </c>
      <c r="K348">
        <v>0.115</v>
      </c>
      <c r="L348">
        <v>0.5</v>
      </c>
      <c r="M348">
        <v>12</v>
      </c>
      <c r="N348">
        <v>0.115</v>
      </c>
      <c r="O348">
        <v>7.4</v>
      </c>
      <c r="P348">
        <v>5.2999999999999999E-2</v>
      </c>
      <c r="Q348">
        <v>4.8000000000000001E-2</v>
      </c>
      <c r="R348">
        <v>0</v>
      </c>
      <c r="S348">
        <v>8</v>
      </c>
      <c r="T348" t="s">
        <v>606</v>
      </c>
      <c r="U348">
        <v>0.31</v>
      </c>
    </row>
    <row r="349" spans="1:21" x14ac:dyDescent="0.25">
      <c r="A349" t="s">
        <v>291</v>
      </c>
      <c r="B349">
        <v>623</v>
      </c>
      <c r="C349" t="s">
        <v>605</v>
      </c>
      <c r="D349">
        <v>7.4</v>
      </c>
      <c r="E349">
        <v>1.62</v>
      </c>
      <c r="F349">
        <v>119880.00000000001</v>
      </c>
      <c r="G349">
        <v>6.9000000000000006E-2</v>
      </c>
      <c r="H349">
        <v>13</v>
      </c>
      <c r="I349">
        <v>1744274.6018182251</v>
      </c>
      <c r="J349">
        <v>117</v>
      </c>
      <c r="K349">
        <v>6.7000000000000004E-2</v>
      </c>
      <c r="L349">
        <v>3.6</v>
      </c>
      <c r="M349">
        <v>114</v>
      </c>
      <c r="N349">
        <v>6.5000000000000002E-2</v>
      </c>
      <c r="O349">
        <v>119</v>
      </c>
      <c r="P349">
        <v>6.0999999999999999E-2</v>
      </c>
      <c r="Q349">
        <v>5.3999999999999999E-2</v>
      </c>
      <c r="R349">
        <v>-6</v>
      </c>
      <c r="T349" t="s">
        <v>606</v>
      </c>
      <c r="U349">
        <v>3.35</v>
      </c>
    </row>
    <row r="350" spans="1:21" x14ac:dyDescent="0.25">
      <c r="A350" t="s">
        <v>434</v>
      </c>
      <c r="B350">
        <v>893</v>
      </c>
      <c r="C350" t="s">
        <v>605</v>
      </c>
      <c r="D350">
        <v>8.5</v>
      </c>
      <c r="E350">
        <v>2.37</v>
      </c>
      <c r="F350">
        <v>201450</v>
      </c>
      <c r="G350">
        <v>2.0190000000000001</v>
      </c>
      <c r="H350">
        <v>11</v>
      </c>
      <c r="I350">
        <v>99754.361783748158</v>
      </c>
      <c r="J350">
        <v>11</v>
      </c>
      <c r="K350">
        <v>0.109</v>
      </c>
      <c r="L350">
        <v>0</v>
      </c>
      <c r="M350">
        <v>11</v>
      </c>
      <c r="N350">
        <v>0.11</v>
      </c>
      <c r="O350">
        <v>8</v>
      </c>
      <c r="P350">
        <v>5.2999999999999999E-2</v>
      </c>
      <c r="Q350">
        <v>4.8000000000000001E-2</v>
      </c>
      <c r="R350">
        <v>3</v>
      </c>
      <c r="S350">
        <v>3</v>
      </c>
      <c r="T350" t="s">
        <v>606</v>
      </c>
      <c r="U350">
        <v>0.63</v>
      </c>
    </row>
    <row r="351" spans="1:21" x14ac:dyDescent="0.25">
      <c r="A351" t="s">
        <v>344</v>
      </c>
      <c r="B351">
        <v>729</v>
      </c>
      <c r="C351" t="s">
        <v>605</v>
      </c>
      <c r="D351">
        <v>24.4</v>
      </c>
      <c r="E351">
        <v>1.75</v>
      </c>
      <c r="F351">
        <v>427000</v>
      </c>
      <c r="G351">
        <v>1.4E-2</v>
      </c>
      <c r="H351">
        <v>9</v>
      </c>
      <c r="I351">
        <v>31210898.243110303</v>
      </c>
      <c r="J351">
        <v>3193</v>
      </c>
      <c r="K351">
        <v>0.10199999999999999</v>
      </c>
      <c r="L351">
        <v>263.3</v>
      </c>
      <c r="M351">
        <v>2929</v>
      </c>
      <c r="N351">
        <v>9.4E-2</v>
      </c>
      <c r="O351">
        <v>1835</v>
      </c>
      <c r="P351">
        <v>5.2999999999999999E-2</v>
      </c>
      <c r="Q351">
        <v>4.8000000000000001E-2</v>
      </c>
      <c r="R351">
        <v>1094</v>
      </c>
      <c r="S351">
        <v>250</v>
      </c>
      <c r="T351" t="s">
        <v>606</v>
      </c>
      <c r="U351">
        <v>185.41</v>
      </c>
    </row>
    <row r="352" spans="1:21" x14ac:dyDescent="0.25">
      <c r="A352" t="s">
        <v>661</v>
      </c>
      <c r="B352">
        <v>36799</v>
      </c>
      <c r="C352" t="s">
        <v>605</v>
      </c>
      <c r="D352">
        <v>2.7</v>
      </c>
      <c r="E352">
        <v>0.23</v>
      </c>
      <c r="F352">
        <v>6210</v>
      </c>
      <c r="G352">
        <v>3.0000000000000001E-3</v>
      </c>
      <c r="H352">
        <v>13</v>
      </c>
      <c r="I352">
        <v>1852167.0663740481</v>
      </c>
      <c r="J352">
        <v>211</v>
      </c>
      <c r="K352">
        <v>0.114</v>
      </c>
      <c r="L352">
        <v>0.6</v>
      </c>
      <c r="M352">
        <v>210</v>
      </c>
      <c r="N352">
        <v>0.113</v>
      </c>
      <c r="O352">
        <v>116</v>
      </c>
      <c r="P352">
        <v>6.0999999999999999E-2</v>
      </c>
      <c r="Q352">
        <v>5.3999999999999999E-2</v>
      </c>
      <c r="R352">
        <v>0</v>
      </c>
      <c r="T352" t="s">
        <v>606</v>
      </c>
      <c r="U352">
        <v>4.51</v>
      </c>
    </row>
    <row r="353" spans="1:22" x14ac:dyDescent="0.25">
      <c r="A353" t="s">
        <v>649</v>
      </c>
      <c r="B353">
        <v>6340</v>
      </c>
      <c r="C353" t="s">
        <v>605</v>
      </c>
      <c r="D353">
        <v>1.6</v>
      </c>
      <c r="E353">
        <v>0.92</v>
      </c>
      <c r="F353">
        <v>14720</v>
      </c>
      <c r="G353">
        <v>5.0999999999999997E-2</v>
      </c>
      <c r="H353">
        <v>9</v>
      </c>
      <c r="I353">
        <v>289612.04546455794</v>
      </c>
      <c r="J353">
        <v>29</v>
      </c>
      <c r="K353">
        <v>9.9000000000000005E-2</v>
      </c>
      <c r="L353">
        <v>0.8</v>
      </c>
      <c r="M353">
        <v>28</v>
      </c>
      <c r="N353">
        <v>9.7000000000000003E-2</v>
      </c>
      <c r="O353">
        <v>18</v>
      </c>
      <c r="P353">
        <v>5.2999999999999999E-2</v>
      </c>
      <c r="Q353">
        <v>4.8000000000000001E-2</v>
      </c>
      <c r="R353">
        <v>10</v>
      </c>
      <c r="S353">
        <v>10</v>
      </c>
      <c r="T353" t="s">
        <v>606</v>
      </c>
      <c r="U353">
        <v>1.66</v>
      </c>
    </row>
    <row r="354" spans="1:22" x14ac:dyDescent="0.25">
      <c r="A354" t="s">
        <v>648</v>
      </c>
      <c r="B354">
        <v>6258</v>
      </c>
      <c r="C354" t="s">
        <v>605</v>
      </c>
      <c r="D354">
        <v>1.9</v>
      </c>
      <c r="E354">
        <v>0.5</v>
      </c>
      <c r="F354">
        <v>9500</v>
      </c>
      <c r="G354">
        <v>1.4E-2</v>
      </c>
      <c r="H354">
        <v>9</v>
      </c>
      <c r="I354">
        <v>673568.11966968642</v>
      </c>
      <c r="J354">
        <v>44</v>
      </c>
      <c r="K354">
        <v>6.5000000000000002E-2</v>
      </c>
      <c r="L354">
        <v>6.7</v>
      </c>
      <c r="M354">
        <v>37</v>
      </c>
      <c r="N354">
        <v>5.5E-2</v>
      </c>
      <c r="O354">
        <v>40</v>
      </c>
      <c r="P354">
        <v>5.2999999999999999E-2</v>
      </c>
      <c r="Q354">
        <v>4.8000000000000001E-2</v>
      </c>
      <c r="R354">
        <v>0</v>
      </c>
      <c r="S354">
        <v>4</v>
      </c>
      <c r="T354" t="s">
        <v>606</v>
      </c>
      <c r="U354">
        <v>2.09</v>
      </c>
    </row>
    <row r="355" spans="1:22" x14ac:dyDescent="0.25">
      <c r="A355" t="s">
        <v>634</v>
      </c>
      <c r="B355">
        <v>949</v>
      </c>
      <c r="C355" t="s">
        <v>605</v>
      </c>
      <c r="D355">
        <v>6.5</v>
      </c>
      <c r="E355">
        <v>0.3</v>
      </c>
      <c r="F355">
        <v>19500</v>
      </c>
      <c r="G355">
        <v>9.9000000000000005E-2</v>
      </c>
      <c r="H355">
        <v>13</v>
      </c>
      <c r="I355">
        <v>197784.37417475996</v>
      </c>
      <c r="J355">
        <v>8.3000000000000007</v>
      </c>
      <c r="K355">
        <v>4.2000000000000003E-2</v>
      </c>
      <c r="L355">
        <v>0</v>
      </c>
      <c r="M355">
        <v>8.3000000000000007</v>
      </c>
      <c r="N355">
        <v>4.2000000000000003E-2</v>
      </c>
      <c r="O355">
        <v>13</v>
      </c>
      <c r="P355">
        <v>6.0999999999999999E-2</v>
      </c>
      <c r="Q355">
        <v>5.3999999999999999E-2</v>
      </c>
      <c r="R355">
        <v>-5</v>
      </c>
      <c r="T355" t="s">
        <v>606</v>
      </c>
      <c r="U355">
        <v>0.89</v>
      </c>
    </row>
    <row r="356" spans="1:22" x14ac:dyDescent="0.25">
      <c r="A356" t="s">
        <v>651</v>
      </c>
      <c r="B356">
        <v>6780</v>
      </c>
      <c r="C356" t="s">
        <v>605</v>
      </c>
      <c r="D356">
        <v>1.8</v>
      </c>
      <c r="E356">
        <v>0.45</v>
      </c>
      <c r="F356">
        <v>8100</v>
      </c>
      <c r="G356">
        <v>5.0000000000000001E-3</v>
      </c>
      <c r="H356">
        <v>9</v>
      </c>
      <c r="I356">
        <v>1656890.5790033215</v>
      </c>
      <c r="J356">
        <v>122</v>
      </c>
      <c r="K356">
        <v>7.3999999999999996E-2</v>
      </c>
      <c r="L356">
        <v>2.8</v>
      </c>
      <c r="M356">
        <v>120</v>
      </c>
      <c r="N356">
        <v>7.1999999999999995E-2</v>
      </c>
      <c r="O356">
        <v>96</v>
      </c>
      <c r="P356">
        <v>5.2999999999999999E-2</v>
      </c>
      <c r="Q356">
        <v>4.8000000000000001E-2</v>
      </c>
      <c r="R356">
        <v>24</v>
      </c>
      <c r="S356">
        <v>24</v>
      </c>
      <c r="T356" t="s">
        <v>606</v>
      </c>
      <c r="U356">
        <v>3.39</v>
      </c>
    </row>
    <row r="357" spans="1:22" x14ac:dyDescent="0.25">
      <c r="A357" t="s">
        <v>78</v>
      </c>
      <c r="B357">
        <v>202</v>
      </c>
      <c r="C357" t="s">
        <v>605</v>
      </c>
      <c r="D357">
        <v>20.3</v>
      </c>
      <c r="E357">
        <v>3.61</v>
      </c>
      <c r="F357">
        <v>732830</v>
      </c>
      <c r="G357">
        <v>0.53900000000000003</v>
      </c>
      <c r="H357">
        <v>10</v>
      </c>
      <c r="I357">
        <v>1359173.8939914899</v>
      </c>
      <c r="J357">
        <v>81</v>
      </c>
      <c r="K357">
        <v>5.8999999999999997E-2</v>
      </c>
      <c r="L357">
        <v>1.3</v>
      </c>
      <c r="M357">
        <v>79</v>
      </c>
      <c r="N357">
        <v>5.8000000000000003E-2</v>
      </c>
      <c r="O357">
        <v>92</v>
      </c>
      <c r="P357">
        <v>3.1E-2</v>
      </c>
      <c r="Q357">
        <v>4.4999999999999998E-2</v>
      </c>
      <c r="R357">
        <v>-12</v>
      </c>
      <c r="T357" t="s">
        <v>606</v>
      </c>
      <c r="U357">
        <v>3.41</v>
      </c>
      <c r="V357" t="s">
        <v>1306</v>
      </c>
    </row>
    <row r="358" spans="1:22" x14ac:dyDescent="0.25">
      <c r="A358" t="s">
        <v>292</v>
      </c>
      <c r="B358">
        <v>632</v>
      </c>
      <c r="C358" t="s">
        <v>605</v>
      </c>
      <c r="D358">
        <v>71.400000000000006</v>
      </c>
      <c r="E358">
        <v>2.79</v>
      </c>
      <c r="F358">
        <v>1992060</v>
      </c>
      <c r="G358">
        <v>0.78800000000000003</v>
      </c>
      <c r="H358">
        <v>9</v>
      </c>
      <c r="I358">
        <v>2527182.3652000003</v>
      </c>
      <c r="J358">
        <v>21</v>
      </c>
      <c r="K358">
        <v>8.0000000000000002E-3</v>
      </c>
      <c r="L358">
        <v>0.1</v>
      </c>
      <c r="M358">
        <v>21</v>
      </c>
      <c r="N358">
        <v>8.0000000000000002E-3</v>
      </c>
      <c r="O358">
        <v>184</v>
      </c>
      <c r="P358">
        <v>5.2999999999999999E-2</v>
      </c>
      <c r="Q358">
        <v>4.8000000000000001E-2</v>
      </c>
      <c r="R358">
        <v>0</v>
      </c>
      <c r="T358" t="s">
        <v>606</v>
      </c>
      <c r="U358">
        <v>1.7</v>
      </c>
    </row>
    <row r="359" spans="1:22" x14ac:dyDescent="0.25">
      <c r="A359" t="s">
        <v>232</v>
      </c>
      <c r="B359">
        <v>526</v>
      </c>
      <c r="C359" t="s">
        <v>605</v>
      </c>
      <c r="D359">
        <v>37.700000000000003</v>
      </c>
      <c r="E359">
        <v>1.08</v>
      </c>
      <c r="F359">
        <v>407160</v>
      </c>
      <c r="G359">
        <v>7.1999999999999995E-2</v>
      </c>
      <c r="H359">
        <v>9</v>
      </c>
      <c r="I359">
        <v>5690941.1762153292</v>
      </c>
      <c r="J359">
        <v>512</v>
      </c>
      <c r="K359">
        <v>0.09</v>
      </c>
      <c r="L359">
        <v>8.5</v>
      </c>
      <c r="M359">
        <v>503</v>
      </c>
      <c r="N359">
        <v>8.7999999999999995E-2</v>
      </c>
      <c r="O359">
        <v>352</v>
      </c>
      <c r="P359">
        <v>5.2999999999999999E-2</v>
      </c>
      <c r="Q359">
        <v>4.8000000000000001E-2</v>
      </c>
      <c r="R359">
        <v>151</v>
      </c>
      <c r="S359">
        <v>151</v>
      </c>
      <c r="T359" t="s">
        <v>606</v>
      </c>
      <c r="U359">
        <v>12.78</v>
      </c>
    </row>
    <row r="360" spans="1:22" x14ac:dyDescent="0.25">
      <c r="A360" t="s">
        <v>882</v>
      </c>
      <c r="B360">
        <v>633</v>
      </c>
      <c r="C360" t="s">
        <v>605</v>
      </c>
      <c r="D360">
        <v>5.9</v>
      </c>
      <c r="E360">
        <v>3.61</v>
      </c>
      <c r="F360">
        <v>212990</v>
      </c>
      <c r="G360">
        <v>1.2769999999999999</v>
      </c>
      <c r="H360">
        <v>2</v>
      </c>
      <c r="I360">
        <v>166802.1657557459</v>
      </c>
      <c r="J360">
        <v>5.2</v>
      </c>
      <c r="K360">
        <v>3.1E-2</v>
      </c>
      <c r="L360">
        <v>0</v>
      </c>
      <c r="M360">
        <v>5.2</v>
      </c>
      <c r="N360">
        <v>3.1E-2</v>
      </c>
      <c r="O360">
        <v>12</v>
      </c>
      <c r="P360">
        <v>0.03</v>
      </c>
      <c r="Q360">
        <v>4.3999999999999997E-2</v>
      </c>
      <c r="R360">
        <v>0</v>
      </c>
      <c r="T360" t="s">
        <v>606</v>
      </c>
      <c r="U360">
        <v>0.36</v>
      </c>
    </row>
    <row r="361" spans="1:22" x14ac:dyDescent="0.25">
      <c r="A361" t="s">
        <v>618</v>
      </c>
      <c r="B361">
        <v>639</v>
      </c>
      <c r="C361" t="s">
        <v>605</v>
      </c>
      <c r="D361">
        <v>12.5</v>
      </c>
      <c r="E361">
        <v>1.75</v>
      </c>
      <c r="F361">
        <v>218750</v>
      </c>
      <c r="G361">
        <v>4.2000000000000003E-2</v>
      </c>
      <c r="H361">
        <v>1</v>
      </c>
      <c r="I361">
        <v>5267235.8671609433</v>
      </c>
      <c r="J361">
        <v>226</v>
      </c>
      <c r="K361">
        <v>4.2999999999999997E-2</v>
      </c>
      <c r="L361">
        <v>1</v>
      </c>
      <c r="M361">
        <v>225</v>
      </c>
      <c r="N361">
        <v>4.2999999999999997E-2</v>
      </c>
      <c r="O361">
        <v>230</v>
      </c>
      <c r="P361">
        <v>0.03</v>
      </c>
      <c r="Q361">
        <v>0.03</v>
      </c>
      <c r="R361">
        <v>0</v>
      </c>
      <c r="T361" t="s">
        <v>606</v>
      </c>
      <c r="U361">
        <v>11.29</v>
      </c>
    </row>
    <row r="362" spans="1:22" x14ac:dyDescent="0.25">
      <c r="A362" t="s">
        <v>22</v>
      </c>
      <c r="B362">
        <v>85</v>
      </c>
      <c r="C362" t="s">
        <v>605</v>
      </c>
      <c r="D362">
        <v>24.1</v>
      </c>
      <c r="E362">
        <v>1.57</v>
      </c>
      <c r="F362">
        <v>378370</v>
      </c>
      <c r="G362">
        <v>4.3999999999999997E-2</v>
      </c>
      <c r="H362">
        <v>9</v>
      </c>
      <c r="I362">
        <v>8645781.7877950463</v>
      </c>
      <c r="J362">
        <v>1041</v>
      </c>
      <c r="K362">
        <v>0.12</v>
      </c>
      <c r="L362">
        <v>2.6</v>
      </c>
      <c r="M362">
        <v>1038</v>
      </c>
      <c r="N362">
        <v>0.12</v>
      </c>
      <c r="O362">
        <v>525</v>
      </c>
      <c r="P362">
        <v>5.2999999999999999E-2</v>
      </c>
      <c r="Q362">
        <v>4.8000000000000001E-2</v>
      </c>
      <c r="R362">
        <v>514</v>
      </c>
      <c r="S362">
        <v>514</v>
      </c>
      <c r="T362" t="s">
        <v>606</v>
      </c>
      <c r="U362">
        <v>22.55</v>
      </c>
    </row>
    <row r="363" spans="1:22" x14ac:dyDescent="0.25">
      <c r="A363" t="s">
        <v>436</v>
      </c>
      <c r="B363">
        <v>899</v>
      </c>
      <c r="C363" t="s">
        <v>605</v>
      </c>
      <c r="D363">
        <v>7.2</v>
      </c>
      <c r="E363">
        <v>1.19</v>
      </c>
      <c r="F363">
        <v>85680</v>
      </c>
      <c r="G363">
        <v>0.08</v>
      </c>
      <c r="H363">
        <v>9</v>
      </c>
      <c r="I363">
        <v>1067059.9563317632</v>
      </c>
      <c r="J363">
        <v>138</v>
      </c>
      <c r="K363">
        <v>0.129</v>
      </c>
      <c r="L363">
        <v>30.3</v>
      </c>
      <c r="M363">
        <v>107</v>
      </c>
      <c r="N363">
        <v>0.1</v>
      </c>
      <c r="O363">
        <v>66</v>
      </c>
      <c r="P363">
        <v>5.2999999999999999E-2</v>
      </c>
      <c r="Q363">
        <v>4.8000000000000001E-2</v>
      </c>
      <c r="R363">
        <v>41</v>
      </c>
      <c r="S363">
        <v>41</v>
      </c>
      <c r="T363" t="s">
        <v>606</v>
      </c>
      <c r="U363">
        <v>4.54</v>
      </c>
    </row>
    <row r="364" spans="1:22" x14ac:dyDescent="0.25">
      <c r="A364" t="s">
        <v>63</v>
      </c>
      <c r="B364">
        <v>179</v>
      </c>
      <c r="C364" t="s">
        <v>605</v>
      </c>
      <c r="D364">
        <v>25.6</v>
      </c>
      <c r="E364">
        <v>6.62</v>
      </c>
      <c r="F364">
        <v>1694720</v>
      </c>
      <c r="G364">
        <v>1.147</v>
      </c>
      <c r="H364">
        <v>10</v>
      </c>
      <c r="I364">
        <v>1477036.1821059261</v>
      </c>
      <c r="J364">
        <v>114</v>
      </c>
      <c r="K364">
        <v>7.8E-2</v>
      </c>
      <c r="L364">
        <v>5.9</v>
      </c>
      <c r="M364">
        <v>109</v>
      </c>
      <c r="N364">
        <v>7.3999999999999996E-2</v>
      </c>
      <c r="O364">
        <v>107</v>
      </c>
      <c r="P364">
        <v>3.1E-2</v>
      </c>
      <c r="Q364">
        <v>4.4999999999999998E-2</v>
      </c>
      <c r="R364">
        <v>2</v>
      </c>
      <c r="S364">
        <v>2</v>
      </c>
      <c r="T364" t="s">
        <v>606</v>
      </c>
      <c r="U364">
        <v>5.88</v>
      </c>
      <c r="V364">
        <v>2</v>
      </c>
    </row>
    <row r="365" spans="1:22" x14ac:dyDescent="0.25">
      <c r="A365" t="s">
        <v>376</v>
      </c>
      <c r="B365">
        <v>786</v>
      </c>
      <c r="C365" t="s">
        <v>605</v>
      </c>
      <c r="D365">
        <v>13.3</v>
      </c>
      <c r="E365">
        <v>5.61</v>
      </c>
      <c r="F365">
        <v>746130</v>
      </c>
      <c r="G365">
        <v>1.2090000000000001</v>
      </c>
      <c r="H365">
        <v>10</v>
      </c>
      <c r="I365">
        <v>617095.96603486245</v>
      </c>
      <c r="J365">
        <v>50</v>
      </c>
      <c r="K365">
        <v>8.1000000000000003E-2</v>
      </c>
      <c r="L365">
        <v>7.6</v>
      </c>
      <c r="M365">
        <v>42</v>
      </c>
      <c r="N365">
        <v>6.8000000000000005E-2</v>
      </c>
      <c r="O365">
        <v>45</v>
      </c>
      <c r="P365">
        <v>3.1E-2</v>
      </c>
      <c r="Q365">
        <v>4.4999999999999998E-2</v>
      </c>
      <c r="R365">
        <v>-3</v>
      </c>
      <c r="S365">
        <v>24</v>
      </c>
      <c r="T365" t="s">
        <v>606</v>
      </c>
      <c r="U365">
        <v>5.47</v>
      </c>
    </row>
    <row r="366" spans="1:22" x14ac:dyDescent="0.25">
      <c r="A366" t="s">
        <v>155</v>
      </c>
      <c r="B366">
        <v>390</v>
      </c>
      <c r="C366" t="s">
        <v>605</v>
      </c>
      <c r="D366">
        <v>223.6</v>
      </c>
      <c r="E366">
        <v>0.74</v>
      </c>
      <c r="F366">
        <v>1654640</v>
      </c>
      <c r="G366">
        <v>4.2000000000000003E-2</v>
      </c>
      <c r="H366">
        <v>9</v>
      </c>
      <c r="I366">
        <v>39033499.470082611</v>
      </c>
      <c r="J366">
        <v>3804</v>
      </c>
      <c r="K366">
        <v>9.7000000000000003E-2</v>
      </c>
      <c r="L366">
        <v>67.599999999999994</v>
      </c>
      <c r="M366">
        <v>3737</v>
      </c>
      <c r="N366">
        <v>9.6000000000000002E-2</v>
      </c>
      <c r="O366">
        <v>2366</v>
      </c>
      <c r="P366">
        <v>5.2999999999999999E-2</v>
      </c>
      <c r="Q366">
        <v>4.8000000000000001E-2</v>
      </c>
      <c r="R366">
        <v>1370</v>
      </c>
      <c r="S366">
        <v>1197</v>
      </c>
      <c r="T366" t="s">
        <v>606</v>
      </c>
      <c r="U366">
        <v>94.28</v>
      </c>
    </row>
    <row r="367" spans="1:22" x14ac:dyDescent="0.25">
      <c r="A367" t="s">
        <v>64</v>
      </c>
      <c r="B367">
        <v>180</v>
      </c>
      <c r="C367" t="s">
        <v>605</v>
      </c>
      <c r="D367">
        <v>7.9</v>
      </c>
      <c r="E367">
        <v>2.85</v>
      </c>
      <c r="F367">
        <v>225150</v>
      </c>
      <c r="G367">
        <v>0.627</v>
      </c>
      <c r="H367">
        <v>9</v>
      </c>
      <c r="I367">
        <v>358806.83557906351</v>
      </c>
      <c r="J367">
        <v>46</v>
      </c>
      <c r="K367">
        <v>0.129</v>
      </c>
      <c r="L367">
        <v>0.1</v>
      </c>
      <c r="M367">
        <v>46</v>
      </c>
      <c r="N367">
        <v>0.128</v>
      </c>
      <c r="O367">
        <v>25</v>
      </c>
      <c r="P367">
        <v>5.2999999999999999E-2</v>
      </c>
      <c r="Q367">
        <v>4.8000000000000001E-2</v>
      </c>
      <c r="R367">
        <v>21</v>
      </c>
      <c r="S367">
        <v>21</v>
      </c>
      <c r="T367" t="s">
        <v>606</v>
      </c>
      <c r="U367">
        <v>1.34</v>
      </c>
      <c r="V367">
        <v>2</v>
      </c>
    </row>
    <row r="368" spans="1:22" x14ac:dyDescent="0.25">
      <c r="A368" t="s">
        <v>178</v>
      </c>
      <c r="B368">
        <v>443</v>
      </c>
      <c r="C368" t="s">
        <v>605</v>
      </c>
      <c r="D368">
        <v>4</v>
      </c>
      <c r="E368">
        <v>0.66</v>
      </c>
      <c r="F368">
        <v>26400</v>
      </c>
      <c r="G368">
        <v>2E-3</v>
      </c>
      <c r="H368">
        <v>13</v>
      </c>
      <c r="I368">
        <v>11549656.032762915</v>
      </c>
      <c r="J368">
        <v>573</v>
      </c>
      <c r="K368">
        <v>0.05</v>
      </c>
      <c r="L368">
        <v>1.3</v>
      </c>
      <c r="M368">
        <v>572</v>
      </c>
      <c r="N368">
        <v>0.05</v>
      </c>
      <c r="O368">
        <v>718</v>
      </c>
      <c r="P368">
        <v>6.0999999999999999E-2</v>
      </c>
      <c r="Q368">
        <v>5.3999999999999999E-2</v>
      </c>
      <c r="R368">
        <v>0</v>
      </c>
      <c r="T368" t="s">
        <v>606</v>
      </c>
      <c r="U368">
        <v>19.46</v>
      </c>
    </row>
    <row r="369" spans="1:22" x14ac:dyDescent="0.25">
      <c r="A369" t="s">
        <v>345</v>
      </c>
      <c r="B369">
        <v>730</v>
      </c>
      <c r="C369" t="s">
        <v>605</v>
      </c>
      <c r="D369">
        <v>123</v>
      </c>
      <c r="E369">
        <v>3.44</v>
      </c>
      <c r="F369">
        <v>4231200</v>
      </c>
      <c r="G369">
        <v>3.6709999999999998</v>
      </c>
      <c r="H369">
        <v>10</v>
      </c>
      <c r="I369">
        <v>1152570.4610046602</v>
      </c>
      <c r="J369">
        <v>71</v>
      </c>
      <c r="K369">
        <v>6.2E-2</v>
      </c>
      <c r="L369">
        <v>2.1</v>
      </c>
      <c r="M369">
        <v>69</v>
      </c>
      <c r="N369">
        <v>0.06</v>
      </c>
      <c r="O369">
        <v>95</v>
      </c>
      <c r="P369">
        <v>3.1E-2</v>
      </c>
      <c r="Q369">
        <v>4.4999999999999998E-2</v>
      </c>
      <c r="R369">
        <v>-26</v>
      </c>
      <c r="T369" t="s">
        <v>606</v>
      </c>
      <c r="U369">
        <v>7.02</v>
      </c>
    </row>
    <row r="370" spans="1:22" x14ac:dyDescent="0.25">
      <c r="A370" t="s">
        <v>156</v>
      </c>
      <c r="B370">
        <v>392</v>
      </c>
      <c r="C370" t="s">
        <v>605</v>
      </c>
      <c r="D370">
        <v>33.9</v>
      </c>
      <c r="E370">
        <v>0.69</v>
      </c>
      <c r="F370">
        <v>233909.99999999997</v>
      </c>
      <c r="G370">
        <v>2.1000000000000001E-2</v>
      </c>
      <c r="H370">
        <v>11</v>
      </c>
      <c r="I370">
        <v>11333998.374722304</v>
      </c>
      <c r="J370">
        <v>1285</v>
      </c>
      <c r="K370">
        <v>0.113</v>
      </c>
      <c r="L370">
        <v>7.4</v>
      </c>
      <c r="M370">
        <v>1278</v>
      </c>
      <c r="N370">
        <v>0.113</v>
      </c>
      <c r="O370">
        <v>673</v>
      </c>
      <c r="P370">
        <v>5.2999999999999999E-2</v>
      </c>
      <c r="Q370">
        <v>4.8000000000000001E-2</v>
      </c>
      <c r="R370">
        <v>605</v>
      </c>
      <c r="S370">
        <v>90</v>
      </c>
      <c r="T370" t="s">
        <v>606</v>
      </c>
      <c r="U370">
        <v>29.02</v>
      </c>
    </row>
    <row r="371" spans="1:22" x14ac:dyDescent="0.25">
      <c r="A371" t="s">
        <v>293</v>
      </c>
      <c r="B371">
        <v>641</v>
      </c>
      <c r="C371" t="s">
        <v>605</v>
      </c>
      <c r="D371">
        <v>340.8</v>
      </c>
      <c r="E371">
        <v>0.64</v>
      </c>
      <c r="F371">
        <v>2181120</v>
      </c>
      <c r="G371">
        <v>0.192</v>
      </c>
      <c r="H371">
        <v>11</v>
      </c>
      <c r="I371">
        <v>11370302.453466602</v>
      </c>
      <c r="J371">
        <v>471</v>
      </c>
      <c r="K371">
        <v>4.1000000000000002E-2</v>
      </c>
      <c r="L371">
        <v>1.7</v>
      </c>
      <c r="M371">
        <v>469</v>
      </c>
      <c r="N371">
        <v>4.1000000000000002E-2</v>
      </c>
      <c r="O371">
        <v>740</v>
      </c>
      <c r="P371">
        <v>5.2999999999999999E-2</v>
      </c>
      <c r="Q371">
        <v>4.8000000000000001E-2</v>
      </c>
      <c r="R371">
        <v>-271</v>
      </c>
      <c r="S371">
        <v>38</v>
      </c>
      <c r="T371" t="s">
        <v>606</v>
      </c>
      <c r="U371">
        <v>23.05</v>
      </c>
    </row>
    <row r="372" spans="1:22" x14ac:dyDescent="0.25">
      <c r="A372" t="s">
        <v>95</v>
      </c>
      <c r="B372">
        <v>242</v>
      </c>
      <c r="C372" t="s">
        <v>605</v>
      </c>
      <c r="D372">
        <v>10.8</v>
      </c>
      <c r="E372">
        <v>2.9</v>
      </c>
      <c r="F372">
        <v>313200</v>
      </c>
      <c r="G372">
        <v>0.872</v>
      </c>
      <c r="H372">
        <v>9</v>
      </c>
      <c r="I372">
        <v>359298.0270291646</v>
      </c>
      <c r="J372">
        <v>31</v>
      </c>
      <c r="K372">
        <v>8.6999999999999994E-2</v>
      </c>
      <c r="L372">
        <v>0.9</v>
      </c>
      <c r="M372">
        <v>30</v>
      </c>
      <c r="N372">
        <v>8.3000000000000004E-2</v>
      </c>
      <c r="O372">
        <v>26</v>
      </c>
      <c r="P372">
        <v>5.2999999999999999E-2</v>
      </c>
      <c r="Q372">
        <v>4.8000000000000001E-2</v>
      </c>
      <c r="R372">
        <v>4</v>
      </c>
      <c r="S372">
        <v>4</v>
      </c>
      <c r="T372" t="s">
        <v>606</v>
      </c>
      <c r="U372">
        <v>1.2</v>
      </c>
      <c r="V372" t="s">
        <v>1306</v>
      </c>
    </row>
    <row r="373" spans="1:22" x14ac:dyDescent="0.25">
      <c r="A373" t="s">
        <v>438</v>
      </c>
      <c r="B373">
        <v>904</v>
      </c>
      <c r="C373" t="s">
        <v>605</v>
      </c>
      <c r="D373">
        <v>68.2</v>
      </c>
      <c r="E373">
        <v>10.050000000000001</v>
      </c>
      <c r="F373">
        <v>6854100.0000000009</v>
      </c>
      <c r="G373">
        <v>16.527999999999999</v>
      </c>
      <c r="H373">
        <v>10</v>
      </c>
      <c r="I373">
        <v>414684.04320524918</v>
      </c>
      <c r="J373">
        <v>22</v>
      </c>
      <c r="K373">
        <v>5.2999999999999999E-2</v>
      </c>
      <c r="L373">
        <v>3.4</v>
      </c>
      <c r="M373">
        <v>18</v>
      </c>
      <c r="N373">
        <v>4.2999999999999997E-2</v>
      </c>
      <c r="O373">
        <v>43</v>
      </c>
      <c r="P373">
        <v>3.1E-2</v>
      </c>
      <c r="Q373">
        <v>4.4999999999999998E-2</v>
      </c>
      <c r="R373">
        <v>-24</v>
      </c>
      <c r="S373">
        <v>3</v>
      </c>
      <c r="T373" t="s">
        <v>606</v>
      </c>
      <c r="U373">
        <v>2.21</v>
      </c>
      <c r="V373" t="s">
        <v>1306</v>
      </c>
    </row>
    <row r="374" spans="1:22" x14ac:dyDescent="0.25">
      <c r="A374" t="s">
        <v>608</v>
      </c>
      <c r="B374">
        <v>89</v>
      </c>
      <c r="C374" t="s">
        <v>605</v>
      </c>
      <c r="D374">
        <v>24.6</v>
      </c>
      <c r="E374">
        <v>0.5</v>
      </c>
      <c r="F374">
        <v>123000</v>
      </c>
      <c r="G374">
        <v>3.0000000000000001E-3</v>
      </c>
      <c r="H374">
        <v>9</v>
      </c>
      <c r="I374">
        <v>39769993.705638103</v>
      </c>
      <c r="J374">
        <v>2778</v>
      </c>
      <c r="K374">
        <v>7.0000000000000007E-2</v>
      </c>
      <c r="L374">
        <v>39.299999999999997</v>
      </c>
      <c r="M374">
        <v>2738</v>
      </c>
      <c r="N374">
        <v>6.9000000000000006E-2</v>
      </c>
      <c r="O374">
        <v>2287</v>
      </c>
      <c r="P374">
        <v>5.2999999999999999E-2</v>
      </c>
      <c r="Q374">
        <v>4.8000000000000001E-2</v>
      </c>
      <c r="R374">
        <v>452</v>
      </c>
      <c r="S374">
        <v>452</v>
      </c>
      <c r="T374" t="s">
        <v>606</v>
      </c>
      <c r="U374">
        <v>87.28</v>
      </c>
    </row>
    <row r="375" spans="1:22" x14ac:dyDescent="0.25">
      <c r="A375" t="s">
        <v>654</v>
      </c>
      <c r="B375">
        <v>11006</v>
      </c>
      <c r="C375" t="s">
        <v>605</v>
      </c>
      <c r="D375">
        <v>7.4</v>
      </c>
      <c r="E375">
        <v>0.5</v>
      </c>
      <c r="F375">
        <v>37000</v>
      </c>
      <c r="G375">
        <v>4.2000000000000003E-2</v>
      </c>
      <c r="H375">
        <v>5</v>
      </c>
      <c r="I375">
        <v>877267.57836053765</v>
      </c>
      <c r="J375">
        <v>165</v>
      </c>
      <c r="K375">
        <v>0.188</v>
      </c>
      <c r="L375">
        <v>0.1</v>
      </c>
      <c r="M375">
        <v>165</v>
      </c>
      <c r="N375">
        <v>0.188</v>
      </c>
      <c r="O375">
        <v>38</v>
      </c>
      <c r="P375">
        <v>2.9000000000000001E-2</v>
      </c>
      <c r="Q375">
        <v>2.9000000000000001E-2</v>
      </c>
      <c r="R375">
        <v>127</v>
      </c>
      <c r="T375" t="s">
        <v>606</v>
      </c>
      <c r="U375">
        <v>6.24</v>
      </c>
    </row>
    <row r="376" spans="1:22" x14ac:dyDescent="0.25">
      <c r="A376" t="s">
        <v>179</v>
      </c>
      <c r="B376">
        <v>444</v>
      </c>
      <c r="C376" t="s">
        <v>605</v>
      </c>
      <c r="D376">
        <v>21.9</v>
      </c>
      <c r="E376">
        <v>0.96</v>
      </c>
      <c r="F376">
        <v>210240</v>
      </c>
      <c r="G376">
        <v>4.0000000000000001E-3</v>
      </c>
      <c r="H376">
        <v>13</v>
      </c>
      <c r="I376">
        <v>47212756.408872262</v>
      </c>
      <c r="J376">
        <v>4407</v>
      </c>
      <c r="K376">
        <v>9.2999999999999999E-2</v>
      </c>
      <c r="L376">
        <v>62.3</v>
      </c>
      <c r="M376">
        <v>4345</v>
      </c>
      <c r="N376">
        <v>9.1999999999999998E-2</v>
      </c>
      <c r="O376">
        <v>2955</v>
      </c>
      <c r="P376">
        <v>6.0999999999999999E-2</v>
      </c>
      <c r="Q376">
        <v>5.3999999999999999E-2</v>
      </c>
      <c r="R376">
        <v>0</v>
      </c>
      <c r="T376" t="s">
        <v>606</v>
      </c>
      <c r="U376">
        <v>135.88999999999999</v>
      </c>
    </row>
    <row r="377" spans="1:22" x14ac:dyDescent="0.25">
      <c r="A377" t="s">
        <v>233</v>
      </c>
      <c r="B377">
        <v>529</v>
      </c>
      <c r="C377" t="s">
        <v>605</v>
      </c>
      <c r="D377">
        <v>544.29999999999995</v>
      </c>
      <c r="E377">
        <v>3.07</v>
      </c>
      <c r="F377">
        <v>16710010</v>
      </c>
      <c r="G377">
        <v>2.5999999999999999E-2</v>
      </c>
      <c r="H377">
        <v>10</v>
      </c>
      <c r="I377">
        <v>652634985.77695477</v>
      </c>
      <c r="J377">
        <v>39710</v>
      </c>
      <c r="K377">
        <v>6.0999999999999999E-2</v>
      </c>
      <c r="L377">
        <v>760.4</v>
      </c>
      <c r="M377">
        <v>38949</v>
      </c>
      <c r="N377">
        <v>0.06</v>
      </c>
      <c r="O377">
        <v>37458</v>
      </c>
      <c r="P377">
        <v>3.1E-2</v>
      </c>
      <c r="Q377">
        <v>4.4999999999999998E-2</v>
      </c>
      <c r="R377">
        <v>1491</v>
      </c>
      <c r="T377" t="s">
        <v>606</v>
      </c>
      <c r="U377">
        <v>1597.8</v>
      </c>
      <c r="V377">
        <v>4</v>
      </c>
    </row>
    <row r="378" spans="1:22" x14ac:dyDescent="0.25">
      <c r="A378" t="s">
        <v>298</v>
      </c>
      <c r="B378">
        <v>656</v>
      </c>
      <c r="C378" t="s">
        <v>605</v>
      </c>
      <c r="D378">
        <v>28.6</v>
      </c>
      <c r="E378">
        <v>7.72</v>
      </c>
      <c r="F378">
        <v>2207920</v>
      </c>
      <c r="G378">
        <v>1.4</v>
      </c>
      <c r="H378">
        <v>10</v>
      </c>
      <c r="I378">
        <v>1576644.2834031011</v>
      </c>
      <c r="J378">
        <v>140</v>
      </c>
      <c r="K378">
        <v>8.8999999999999996E-2</v>
      </c>
      <c r="L378">
        <v>2.4</v>
      </c>
      <c r="M378">
        <v>138</v>
      </c>
      <c r="N378">
        <v>8.7999999999999995E-2</v>
      </c>
      <c r="O378">
        <v>117</v>
      </c>
      <c r="P378">
        <v>3.1E-2</v>
      </c>
      <c r="Q378">
        <v>4.4999999999999998E-2</v>
      </c>
      <c r="R378">
        <v>21</v>
      </c>
      <c r="S378">
        <v>21</v>
      </c>
      <c r="T378" t="s">
        <v>606</v>
      </c>
      <c r="U378">
        <v>5.0199999999999996</v>
      </c>
    </row>
    <row r="379" spans="1:22" x14ac:dyDescent="0.25">
      <c r="A379" t="s">
        <v>157</v>
      </c>
      <c r="B379">
        <v>394</v>
      </c>
      <c r="C379" t="s">
        <v>605</v>
      </c>
      <c r="D379">
        <v>7</v>
      </c>
      <c r="E379">
        <v>1.1499999999999999</v>
      </c>
      <c r="F379">
        <v>80500</v>
      </c>
      <c r="G379">
        <v>2.8000000000000001E-2</v>
      </c>
      <c r="H379">
        <v>13</v>
      </c>
      <c r="I379">
        <v>2923617.8730731113</v>
      </c>
      <c r="J379">
        <v>95</v>
      </c>
      <c r="K379">
        <v>3.2000000000000001E-2</v>
      </c>
      <c r="L379">
        <v>0.7</v>
      </c>
      <c r="M379">
        <v>94</v>
      </c>
      <c r="N379">
        <v>3.2000000000000001E-2</v>
      </c>
      <c r="O379">
        <v>190</v>
      </c>
      <c r="P379">
        <v>6.0999999999999999E-2</v>
      </c>
      <c r="Q379">
        <v>5.3999999999999999E-2</v>
      </c>
      <c r="R379">
        <v>-96</v>
      </c>
      <c r="T379" t="s">
        <v>606</v>
      </c>
      <c r="U379">
        <v>4.6500000000000004</v>
      </c>
    </row>
    <row r="380" spans="1:22" x14ac:dyDescent="0.25">
      <c r="A380" t="s">
        <v>234</v>
      </c>
      <c r="B380">
        <v>531</v>
      </c>
      <c r="C380" t="s">
        <v>605</v>
      </c>
      <c r="D380">
        <v>69.5</v>
      </c>
      <c r="E380">
        <v>4.26</v>
      </c>
      <c r="F380">
        <v>2960700</v>
      </c>
      <c r="G380">
        <v>0.55100000000000005</v>
      </c>
      <c r="H380">
        <v>10</v>
      </c>
      <c r="I380">
        <v>5377425.3560438631</v>
      </c>
      <c r="J380">
        <v>174</v>
      </c>
      <c r="K380">
        <v>3.2000000000000001E-2</v>
      </c>
      <c r="L380">
        <v>6.3</v>
      </c>
      <c r="M380">
        <v>167</v>
      </c>
      <c r="N380">
        <v>3.1E-2</v>
      </c>
      <c r="O380">
        <v>363</v>
      </c>
      <c r="P380">
        <v>3.1E-2</v>
      </c>
      <c r="Q380">
        <v>4.4999999999999998E-2</v>
      </c>
      <c r="R380">
        <v>-196</v>
      </c>
      <c r="T380" t="s">
        <v>606</v>
      </c>
      <c r="U380">
        <v>10.54</v>
      </c>
      <c r="V380" t="s">
        <v>1306</v>
      </c>
    </row>
    <row r="381" spans="1:22" x14ac:dyDescent="0.25">
      <c r="A381" t="s">
        <v>614</v>
      </c>
      <c r="B381">
        <v>395</v>
      </c>
      <c r="C381" t="s">
        <v>605</v>
      </c>
      <c r="D381">
        <v>314.2</v>
      </c>
      <c r="E381">
        <v>0.35</v>
      </c>
      <c r="F381">
        <v>1099700</v>
      </c>
      <c r="G381">
        <v>0.23899999999999999</v>
      </c>
      <c r="H381">
        <v>11</v>
      </c>
      <c r="I381">
        <v>4603975.3214214072</v>
      </c>
      <c r="J381">
        <v>190</v>
      </c>
      <c r="K381">
        <v>4.1000000000000002E-2</v>
      </c>
      <c r="L381">
        <v>4.0999999999999996</v>
      </c>
      <c r="M381">
        <v>186</v>
      </c>
      <c r="N381">
        <v>0.04</v>
      </c>
      <c r="O381">
        <v>304</v>
      </c>
      <c r="P381">
        <v>5.2999999999999999E-2</v>
      </c>
      <c r="Q381">
        <v>4.8000000000000001E-2</v>
      </c>
      <c r="R381">
        <v>0</v>
      </c>
      <c r="T381" t="s">
        <v>606</v>
      </c>
      <c r="U381">
        <v>11.62</v>
      </c>
    </row>
    <row r="382" spans="1:22" x14ac:dyDescent="0.25">
      <c r="A382" t="s">
        <v>619</v>
      </c>
      <c r="B382">
        <v>642</v>
      </c>
      <c r="C382" t="s">
        <v>605</v>
      </c>
      <c r="D382">
        <v>86</v>
      </c>
      <c r="E382">
        <v>0.37</v>
      </c>
      <c r="F382">
        <v>318200</v>
      </c>
      <c r="G382">
        <v>5.0000000000000001E-3</v>
      </c>
      <c r="H382">
        <v>9</v>
      </c>
      <c r="I382">
        <v>62843733.342171602</v>
      </c>
      <c r="J382">
        <v>4889</v>
      </c>
      <c r="K382">
        <v>7.8E-2</v>
      </c>
      <c r="L382">
        <v>-611.70000000000005</v>
      </c>
      <c r="M382">
        <v>5501</v>
      </c>
      <c r="N382">
        <v>8.7999999999999995E-2</v>
      </c>
      <c r="O382">
        <v>3635</v>
      </c>
      <c r="P382">
        <v>5.2999999999999999E-2</v>
      </c>
      <c r="Q382">
        <v>4.8000000000000001E-2</v>
      </c>
      <c r="R382">
        <v>0</v>
      </c>
      <c r="S382">
        <v>491</v>
      </c>
      <c r="T382" t="s">
        <v>606</v>
      </c>
      <c r="U382">
        <v>99.17</v>
      </c>
    </row>
    <row r="383" spans="1:22" x14ac:dyDescent="0.25">
      <c r="A383" t="s">
        <v>318</v>
      </c>
      <c r="B383">
        <v>682</v>
      </c>
      <c r="C383" t="s">
        <v>605</v>
      </c>
      <c r="D383">
        <v>1259.7</v>
      </c>
      <c r="E383">
        <v>8.17</v>
      </c>
      <c r="F383">
        <v>102917490</v>
      </c>
      <c r="G383">
        <v>1.254</v>
      </c>
      <c r="H383">
        <v>10</v>
      </c>
      <c r="I383">
        <v>82065473.394323424</v>
      </c>
      <c r="J383">
        <v>7132</v>
      </c>
      <c r="K383">
        <v>8.6999999999999994E-2</v>
      </c>
      <c r="L383">
        <v>681.4</v>
      </c>
      <c r="M383">
        <v>6451</v>
      </c>
      <c r="N383">
        <v>7.9000000000000001E-2</v>
      </c>
      <c r="O383">
        <v>5986</v>
      </c>
      <c r="P383">
        <v>3.1E-2</v>
      </c>
      <c r="Q383">
        <v>4.4999999999999998E-2</v>
      </c>
      <c r="R383">
        <v>465</v>
      </c>
      <c r="S383">
        <v>404</v>
      </c>
      <c r="T383" t="s">
        <v>606</v>
      </c>
      <c r="U383">
        <v>419.11</v>
      </c>
    </row>
    <row r="384" spans="1:22" x14ac:dyDescent="0.25">
      <c r="A384" t="s">
        <v>158</v>
      </c>
      <c r="B384">
        <v>397</v>
      </c>
      <c r="C384" t="s">
        <v>605</v>
      </c>
      <c r="D384">
        <v>404</v>
      </c>
      <c r="E384">
        <v>3.37</v>
      </c>
      <c r="F384">
        <v>13614800</v>
      </c>
      <c r="G384">
        <v>0.74299999999999999</v>
      </c>
      <c r="H384">
        <v>10</v>
      </c>
      <c r="I384">
        <v>18316944.656208094</v>
      </c>
      <c r="J384">
        <v>1737</v>
      </c>
      <c r="K384">
        <v>9.5000000000000001E-2</v>
      </c>
      <c r="L384">
        <v>7.9</v>
      </c>
      <c r="M384">
        <v>1729</v>
      </c>
      <c r="N384">
        <v>9.4E-2</v>
      </c>
      <c r="O384">
        <v>1272</v>
      </c>
      <c r="P384">
        <v>3.1E-2</v>
      </c>
      <c r="Q384">
        <v>4.4999999999999998E-2</v>
      </c>
      <c r="R384">
        <v>457</v>
      </c>
      <c r="S384">
        <v>383</v>
      </c>
      <c r="T384" t="s">
        <v>606</v>
      </c>
      <c r="U384">
        <v>64.48</v>
      </c>
    </row>
    <row r="385" spans="1:22" x14ac:dyDescent="0.25">
      <c r="A385" t="s">
        <v>347</v>
      </c>
      <c r="B385">
        <v>732</v>
      </c>
      <c r="C385" t="s">
        <v>605</v>
      </c>
      <c r="D385">
        <v>14.6</v>
      </c>
      <c r="E385">
        <v>0.84</v>
      </c>
      <c r="F385">
        <v>122640</v>
      </c>
      <c r="G385">
        <v>0.11799999999999999</v>
      </c>
      <c r="H385">
        <v>9</v>
      </c>
      <c r="I385">
        <v>1043649.9647990243</v>
      </c>
      <c r="J385">
        <v>79</v>
      </c>
      <c r="K385">
        <v>7.5999999999999998E-2</v>
      </c>
      <c r="L385">
        <v>3.2</v>
      </c>
      <c r="M385">
        <v>76</v>
      </c>
      <c r="N385">
        <v>7.2999999999999995E-2</v>
      </c>
      <c r="O385">
        <v>66</v>
      </c>
      <c r="P385">
        <v>5.2999999999999999E-2</v>
      </c>
      <c r="Q385">
        <v>4.8000000000000001E-2</v>
      </c>
      <c r="R385">
        <v>10</v>
      </c>
      <c r="S385">
        <v>10</v>
      </c>
      <c r="T385" t="s">
        <v>606</v>
      </c>
      <c r="U385">
        <v>4.99</v>
      </c>
    </row>
    <row r="386" spans="1:22" x14ac:dyDescent="0.25">
      <c r="A386" t="s">
        <v>235</v>
      </c>
      <c r="B386">
        <v>532</v>
      </c>
      <c r="C386" t="s">
        <v>605</v>
      </c>
      <c r="D386">
        <v>19.8</v>
      </c>
      <c r="E386">
        <v>4.05</v>
      </c>
      <c r="F386">
        <v>801900</v>
      </c>
      <c r="G386">
        <v>1.8959999999999999</v>
      </c>
      <c r="H386">
        <v>10</v>
      </c>
      <c r="I386">
        <v>422834.23535528273</v>
      </c>
      <c r="J386">
        <v>19</v>
      </c>
      <c r="K386">
        <v>4.4999999999999998E-2</v>
      </c>
      <c r="L386">
        <v>0.1</v>
      </c>
      <c r="M386">
        <v>19</v>
      </c>
      <c r="N386">
        <v>4.4999999999999998E-2</v>
      </c>
      <c r="O386">
        <v>32</v>
      </c>
      <c r="P386">
        <v>3.1E-2</v>
      </c>
      <c r="Q386">
        <v>4.4999999999999998E-2</v>
      </c>
      <c r="R386">
        <v>-13</v>
      </c>
      <c r="S386">
        <v>7</v>
      </c>
      <c r="T386" t="s">
        <v>606</v>
      </c>
      <c r="U386">
        <v>1.22</v>
      </c>
      <c r="V386" t="s">
        <v>1306</v>
      </c>
    </row>
    <row r="387" spans="1:22" x14ac:dyDescent="0.25">
      <c r="A387" t="s">
        <v>262</v>
      </c>
      <c r="B387">
        <v>576</v>
      </c>
      <c r="C387" t="s">
        <v>605</v>
      </c>
      <c r="D387">
        <v>15.1</v>
      </c>
      <c r="E387">
        <v>0.89</v>
      </c>
      <c r="F387">
        <v>134390</v>
      </c>
      <c r="G387">
        <v>1.68</v>
      </c>
      <c r="H387">
        <v>9</v>
      </c>
      <c r="I387">
        <v>79982.605718403298</v>
      </c>
      <c r="J387">
        <v>3.8</v>
      </c>
      <c r="K387">
        <v>4.7E-2</v>
      </c>
      <c r="L387">
        <v>0</v>
      </c>
      <c r="M387">
        <v>3.8</v>
      </c>
      <c r="N387">
        <v>4.8000000000000001E-2</v>
      </c>
      <c r="O387">
        <v>6.3</v>
      </c>
      <c r="P387">
        <v>5.2999999999999999E-2</v>
      </c>
      <c r="Q387">
        <v>4.8000000000000001E-2</v>
      </c>
      <c r="R387">
        <v>-3</v>
      </c>
      <c r="T387" t="s">
        <v>606</v>
      </c>
      <c r="U387">
        <v>0.35</v>
      </c>
    </row>
    <row r="388" spans="1:22" x14ac:dyDescent="0.25">
      <c r="A388" t="s">
        <v>658</v>
      </c>
      <c r="B388">
        <v>11505</v>
      </c>
      <c r="C388" t="s">
        <v>605</v>
      </c>
      <c r="D388">
        <v>41.2</v>
      </c>
      <c r="E388">
        <v>0.28000000000000003</v>
      </c>
      <c r="F388">
        <v>115360.00000000001</v>
      </c>
      <c r="G388">
        <v>8.3000000000000004E-2</v>
      </c>
      <c r="H388">
        <v>9</v>
      </c>
      <c r="I388">
        <v>1391330.2173864143</v>
      </c>
      <c r="J388">
        <v>144</v>
      </c>
      <c r="K388">
        <v>0.104</v>
      </c>
      <c r="L388">
        <v>10.8</v>
      </c>
      <c r="M388">
        <v>133</v>
      </c>
      <c r="N388">
        <v>9.6000000000000002E-2</v>
      </c>
      <c r="O388">
        <v>87</v>
      </c>
      <c r="P388">
        <v>5.2999999999999999E-2</v>
      </c>
      <c r="Q388">
        <v>4.8000000000000001E-2</v>
      </c>
      <c r="R388">
        <v>47</v>
      </c>
      <c r="S388">
        <v>47</v>
      </c>
      <c r="T388" t="s">
        <v>606</v>
      </c>
      <c r="U388">
        <v>10.029999999999999</v>
      </c>
    </row>
    <row r="389" spans="1:22" x14ac:dyDescent="0.25">
      <c r="A389" t="s">
        <v>439</v>
      </c>
      <c r="B389">
        <v>907</v>
      </c>
      <c r="C389" t="s">
        <v>605</v>
      </c>
      <c r="D389">
        <v>188.9</v>
      </c>
      <c r="E389">
        <v>7.62</v>
      </c>
      <c r="F389">
        <v>14394180</v>
      </c>
      <c r="G389">
        <v>2.5030000000000001</v>
      </c>
      <c r="H389">
        <v>10</v>
      </c>
      <c r="I389">
        <v>5751628.477966534</v>
      </c>
      <c r="J389">
        <v>827</v>
      </c>
      <c r="K389">
        <v>0.14399999999999999</v>
      </c>
      <c r="L389">
        <v>51.3</v>
      </c>
      <c r="M389">
        <v>776</v>
      </c>
      <c r="N389">
        <v>0.13500000000000001</v>
      </c>
      <c r="O389">
        <v>454</v>
      </c>
      <c r="P389">
        <v>3.1E-2</v>
      </c>
      <c r="Q389">
        <v>4.4999999999999998E-2</v>
      </c>
      <c r="R389">
        <v>321</v>
      </c>
      <c r="S389">
        <v>264</v>
      </c>
      <c r="T389" t="s">
        <v>606</v>
      </c>
      <c r="U389">
        <v>36.409999999999997</v>
      </c>
    </row>
    <row r="390" spans="1:22" x14ac:dyDescent="0.25">
      <c r="A390" t="s">
        <v>159</v>
      </c>
      <c r="B390">
        <v>399</v>
      </c>
      <c r="C390" t="s">
        <v>605</v>
      </c>
      <c r="D390">
        <v>15</v>
      </c>
      <c r="E390">
        <v>1.31</v>
      </c>
      <c r="F390">
        <v>196500</v>
      </c>
      <c r="G390">
        <v>9.6000000000000002E-2</v>
      </c>
      <c r="H390">
        <v>13</v>
      </c>
      <c r="I390">
        <v>2036861.1687189562</v>
      </c>
      <c r="J390">
        <v>125</v>
      </c>
      <c r="K390">
        <v>6.0999999999999999E-2</v>
      </c>
      <c r="L390">
        <v>0.2</v>
      </c>
      <c r="M390">
        <v>125</v>
      </c>
      <c r="N390">
        <v>6.0999999999999999E-2</v>
      </c>
      <c r="O390">
        <v>138</v>
      </c>
      <c r="P390">
        <v>6.0999999999999999E-2</v>
      </c>
      <c r="Q390">
        <v>5.3999999999999999E-2</v>
      </c>
      <c r="R390">
        <v>-14</v>
      </c>
      <c r="S390">
        <v>43</v>
      </c>
      <c r="T390" t="s">
        <v>606</v>
      </c>
      <c r="U390">
        <v>4.92</v>
      </c>
    </row>
    <row r="391" spans="1:22" x14ac:dyDescent="0.25">
      <c r="A391" t="s">
        <v>440</v>
      </c>
      <c r="B391">
        <v>908</v>
      </c>
      <c r="C391" t="s">
        <v>605</v>
      </c>
      <c r="D391">
        <v>663.2</v>
      </c>
      <c r="E391">
        <v>9.94</v>
      </c>
      <c r="F391">
        <v>65922080</v>
      </c>
      <c r="G391">
        <v>0.42299999999999999</v>
      </c>
      <c r="H391">
        <v>10</v>
      </c>
      <c r="I391">
        <v>155962341.56690952</v>
      </c>
      <c r="J391">
        <v>13581</v>
      </c>
      <c r="K391">
        <v>8.6999999999999994E-2</v>
      </c>
      <c r="L391">
        <v>1434.8</v>
      </c>
      <c r="M391">
        <v>12147</v>
      </c>
      <c r="N391">
        <v>7.8E-2</v>
      </c>
      <c r="O391">
        <v>10297</v>
      </c>
      <c r="P391">
        <v>3.1E-2</v>
      </c>
      <c r="Q391">
        <v>4.4999999999999998E-2</v>
      </c>
      <c r="R391">
        <v>1850</v>
      </c>
      <c r="S391">
        <v>1149</v>
      </c>
      <c r="T391" t="s">
        <v>606</v>
      </c>
      <c r="U391">
        <v>690.58</v>
      </c>
    </row>
    <row r="392" spans="1:22" x14ac:dyDescent="0.25">
      <c r="A392" t="s">
        <v>237</v>
      </c>
      <c r="B392">
        <v>534</v>
      </c>
      <c r="C392" t="s">
        <v>605</v>
      </c>
      <c r="D392">
        <v>47.4</v>
      </c>
      <c r="E392">
        <v>2.86</v>
      </c>
      <c r="F392">
        <v>1355640</v>
      </c>
      <c r="G392">
        <v>3.3000000000000002E-2</v>
      </c>
      <c r="H392">
        <v>9</v>
      </c>
      <c r="I392">
        <v>40929826.467189379</v>
      </c>
      <c r="J392">
        <v>4827</v>
      </c>
      <c r="K392">
        <v>0.11799999999999999</v>
      </c>
      <c r="L392">
        <v>81.3</v>
      </c>
      <c r="M392">
        <v>4746</v>
      </c>
      <c r="N392">
        <v>0.11600000000000001</v>
      </c>
      <c r="O392">
        <v>2462</v>
      </c>
      <c r="P392">
        <v>5.2999999999999999E-2</v>
      </c>
      <c r="Q392">
        <v>4.8000000000000001E-2</v>
      </c>
      <c r="R392">
        <v>2284</v>
      </c>
      <c r="S392">
        <v>636</v>
      </c>
      <c r="T392" t="s">
        <v>606</v>
      </c>
      <c r="U392">
        <v>118.69</v>
      </c>
    </row>
    <row r="393" spans="1:22" x14ac:dyDescent="0.25">
      <c r="A393" t="s">
        <v>272</v>
      </c>
      <c r="B393">
        <v>591</v>
      </c>
      <c r="C393" t="s">
        <v>605</v>
      </c>
      <c r="D393">
        <v>9.9</v>
      </c>
      <c r="E393">
        <v>0.84</v>
      </c>
      <c r="F393">
        <v>83160</v>
      </c>
      <c r="G393">
        <v>2.5999999999999999E-2</v>
      </c>
      <c r="H393">
        <v>9</v>
      </c>
      <c r="I393">
        <v>3251617.8820662033</v>
      </c>
      <c r="J393">
        <v>256</v>
      </c>
      <c r="K393">
        <v>7.9000000000000001E-2</v>
      </c>
      <c r="L393">
        <v>10.1</v>
      </c>
      <c r="M393">
        <v>246</v>
      </c>
      <c r="N393">
        <v>7.5999999999999998E-2</v>
      </c>
      <c r="O393">
        <v>194</v>
      </c>
      <c r="P393">
        <v>5.2999999999999999E-2</v>
      </c>
      <c r="Q393">
        <v>4.8000000000000001E-2</v>
      </c>
      <c r="R393">
        <v>0</v>
      </c>
      <c r="S393">
        <v>108</v>
      </c>
      <c r="T393" t="s">
        <v>606</v>
      </c>
      <c r="U393">
        <v>10.9</v>
      </c>
    </row>
    <row r="394" spans="1:22" x14ac:dyDescent="0.25">
      <c r="A394" t="s">
        <v>633</v>
      </c>
      <c r="B394">
        <v>933</v>
      </c>
      <c r="C394" t="s">
        <v>605</v>
      </c>
      <c r="D394">
        <v>15.9</v>
      </c>
      <c r="E394">
        <v>1.53</v>
      </c>
      <c r="F394">
        <v>243270</v>
      </c>
      <c r="G394">
        <v>0.249</v>
      </c>
      <c r="H394">
        <v>9</v>
      </c>
      <c r="I394">
        <v>978939.20981980418</v>
      </c>
      <c r="J394">
        <v>87</v>
      </c>
      <c r="K394">
        <v>8.8999999999999996E-2</v>
      </c>
      <c r="L394">
        <v>4.5999999999999996</v>
      </c>
      <c r="M394">
        <v>83</v>
      </c>
      <c r="N394">
        <v>8.5000000000000006E-2</v>
      </c>
      <c r="O394">
        <v>65</v>
      </c>
      <c r="P394">
        <v>5.2999999999999999E-2</v>
      </c>
      <c r="Q394">
        <v>4.8000000000000001E-2</v>
      </c>
      <c r="R394">
        <v>18</v>
      </c>
      <c r="S394">
        <v>18</v>
      </c>
      <c r="T394" t="s">
        <v>606</v>
      </c>
      <c r="U394">
        <v>4.59</v>
      </c>
    </row>
    <row r="395" spans="1:22" x14ac:dyDescent="0.25">
      <c r="A395" t="s">
        <v>396</v>
      </c>
      <c r="B395">
        <v>827</v>
      </c>
      <c r="C395" t="s">
        <v>605</v>
      </c>
      <c r="D395">
        <v>50</v>
      </c>
      <c r="E395">
        <v>8.82</v>
      </c>
      <c r="F395">
        <v>4410000</v>
      </c>
      <c r="G395">
        <v>15.7</v>
      </c>
      <c r="H395">
        <v>10</v>
      </c>
      <c r="I395">
        <v>280892.50406689307</v>
      </c>
      <c r="J395">
        <v>27</v>
      </c>
      <c r="K395">
        <v>9.5000000000000001E-2</v>
      </c>
      <c r="L395">
        <v>9.4</v>
      </c>
      <c r="M395">
        <v>17</v>
      </c>
      <c r="N395">
        <v>6.0999999999999999E-2</v>
      </c>
      <c r="O395">
        <v>29</v>
      </c>
      <c r="P395">
        <v>3.1E-2</v>
      </c>
      <c r="Q395">
        <v>4.4999999999999998E-2</v>
      </c>
      <c r="R395">
        <v>-11</v>
      </c>
      <c r="T395" t="s">
        <v>606</v>
      </c>
      <c r="U395">
        <v>1.25</v>
      </c>
      <c r="V395" t="s">
        <v>1306</v>
      </c>
    </row>
    <row r="396" spans="1:22" x14ac:dyDescent="0.25">
      <c r="A396" t="s">
        <v>263</v>
      </c>
      <c r="B396">
        <v>577</v>
      </c>
      <c r="C396" t="s">
        <v>605</v>
      </c>
      <c r="D396">
        <v>40.200000000000003</v>
      </c>
      <c r="E396">
        <v>4.97</v>
      </c>
      <c r="F396">
        <v>1997940</v>
      </c>
      <c r="G396">
        <v>2.4039999999999999</v>
      </c>
      <c r="H396">
        <v>10</v>
      </c>
      <c r="I396">
        <v>831055.88236194919</v>
      </c>
      <c r="J396">
        <v>26</v>
      </c>
      <c r="K396">
        <v>3.2000000000000001E-2</v>
      </c>
      <c r="L396">
        <v>0</v>
      </c>
      <c r="M396">
        <v>26</v>
      </c>
      <c r="N396">
        <v>3.1E-2</v>
      </c>
      <c r="O396">
        <v>65</v>
      </c>
      <c r="P396">
        <v>3.1E-2</v>
      </c>
      <c r="Q396">
        <v>4.4999999999999998E-2</v>
      </c>
      <c r="R396">
        <v>0</v>
      </c>
      <c r="T396" t="s">
        <v>606</v>
      </c>
      <c r="U396">
        <v>3.05</v>
      </c>
    </row>
    <row r="397" spans="1:22" x14ac:dyDescent="0.25">
      <c r="A397" t="s">
        <v>441</v>
      </c>
      <c r="B397">
        <v>909</v>
      </c>
      <c r="C397" t="s">
        <v>605</v>
      </c>
      <c r="D397">
        <v>5</v>
      </c>
      <c r="E397">
        <v>0.57999999999999996</v>
      </c>
      <c r="F397">
        <v>28999.999999999996</v>
      </c>
      <c r="G397">
        <v>8.1000000000000003E-2</v>
      </c>
      <c r="H397">
        <v>9</v>
      </c>
      <c r="I397">
        <v>358971.15543076198</v>
      </c>
      <c r="J397">
        <v>20</v>
      </c>
      <c r="K397">
        <v>5.5E-2</v>
      </c>
      <c r="L397">
        <v>0</v>
      </c>
      <c r="M397">
        <v>20</v>
      </c>
      <c r="N397">
        <v>5.6000000000000001E-2</v>
      </c>
      <c r="O397">
        <v>22</v>
      </c>
      <c r="P397">
        <v>5.2999999999999999E-2</v>
      </c>
      <c r="Q397">
        <v>4.8000000000000001E-2</v>
      </c>
      <c r="R397">
        <v>-2</v>
      </c>
      <c r="T397" t="s">
        <v>606</v>
      </c>
      <c r="U397">
        <v>1.76</v>
      </c>
      <c r="V397">
        <v>1</v>
      </c>
    </row>
    <row r="398" spans="1:22" x14ac:dyDescent="0.25">
      <c r="A398" t="s">
        <v>377</v>
      </c>
      <c r="B398">
        <v>788</v>
      </c>
      <c r="C398" t="s">
        <v>605</v>
      </c>
      <c r="D398">
        <v>63.6</v>
      </c>
      <c r="E398">
        <v>1.47</v>
      </c>
      <c r="F398">
        <v>934920</v>
      </c>
      <c r="G398">
        <v>0.94199999999999995</v>
      </c>
      <c r="H398">
        <v>9</v>
      </c>
      <c r="I398">
        <v>992465.82940381975</v>
      </c>
      <c r="J398">
        <v>584</v>
      </c>
      <c r="K398">
        <v>0.58799999999999997</v>
      </c>
      <c r="L398">
        <v>93.4</v>
      </c>
      <c r="M398">
        <v>490</v>
      </c>
      <c r="N398">
        <v>0.49399999999999999</v>
      </c>
      <c r="O398">
        <v>73</v>
      </c>
      <c r="P398">
        <v>5.2999999999999999E-2</v>
      </c>
      <c r="Q398">
        <v>4.8000000000000001E-2</v>
      </c>
      <c r="R398">
        <v>417</v>
      </c>
      <c r="S398">
        <v>336</v>
      </c>
      <c r="T398" t="s">
        <v>606</v>
      </c>
      <c r="U398">
        <v>19.82</v>
      </c>
    </row>
    <row r="399" spans="1:22" x14ac:dyDescent="0.25">
      <c r="A399" t="s">
        <v>264</v>
      </c>
      <c r="B399">
        <v>578</v>
      </c>
      <c r="C399" t="s">
        <v>605</v>
      </c>
      <c r="D399">
        <v>12.6</v>
      </c>
      <c r="E399">
        <v>1.98</v>
      </c>
      <c r="F399">
        <v>249480</v>
      </c>
      <c r="G399">
        <v>0.16600000000000001</v>
      </c>
      <c r="H399">
        <v>9</v>
      </c>
      <c r="I399">
        <v>1499924.6237689522</v>
      </c>
      <c r="J399">
        <v>145</v>
      </c>
      <c r="K399">
        <v>9.7000000000000003E-2</v>
      </c>
      <c r="L399">
        <v>11.8</v>
      </c>
      <c r="M399">
        <v>133</v>
      </c>
      <c r="N399">
        <v>8.8999999999999996E-2</v>
      </c>
      <c r="O399">
        <v>97</v>
      </c>
      <c r="P399">
        <v>5.2999999999999999E-2</v>
      </c>
      <c r="Q399">
        <v>4.8000000000000001E-2</v>
      </c>
      <c r="R399">
        <v>36</v>
      </c>
      <c r="S399">
        <v>36</v>
      </c>
      <c r="T399" t="s">
        <v>606</v>
      </c>
      <c r="U399">
        <v>6.6</v>
      </c>
    </row>
    <row r="400" spans="1:22" x14ac:dyDescent="0.25">
      <c r="A400" t="s">
        <v>442</v>
      </c>
      <c r="B400">
        <v>910</v>
      </c>
      <c r="C400" t="s">
        <v>605</v>
      </c>
      <c r="D400">
        <v>70.3</v>
      </c>
      <c r="E400">
        <v>0.67</v>
      </c>
      <c r="F400">
        <v>471010</v>
      </c>
      <c r="G400">
        <v>0.23799999999999999</v>
      </c>
      <c r="H400">
        <v>9</v>
      </c>
      <c r="I400">
        <v>1977408.4720318473</v>
      </c>
      <c r="J400">
        <v>78</v>
      </c>
      <c r="K400">
        <v>3.9E-2</v>
      </c>
      <c r="L400">
        <v>13.1</v>
      </c>
      <c r="M400">
        <v>65</v>
      </c>
      <c r="N400">
        <v>3.3000000000000002E-2</v>
      </c>
      <c r="O400">
        <v>130</v>
      </c>
      <c r="P400">
        <v>5.2999999999999999E-2</v>
      </c>
      <c r="Q400">
        <v>4.8000000000000001E-2</v>
      </c>
      <c r="R400">
        <v>-66</v>
      </c>
      <c r="S400">
        <v>17</v>
      </c>
      <c r="T400" t="s">
        <v>606</v>
      </c>
      <c r="U400">
        <v>13.34</v>
      </c>
      <c r="V400" t="s">
        <v>1306</v>
      </c>
    </row>
    <row r="401" spans="1:22" x14ac:dyDescent="0.25">
      <c r="A401" t="s">
        <v>5</v>
      </c>
      <c r="B401">
        <v>26</v>
      </c>
      <c r="C401" t="s">
        <v>605</v>
      </c>
      <c r="D401">
        <v>477.8</v>
      </c>
      <c r="E401">
        <v>7.35</v>
      </c>
      <c r="F401">
        <v>35118300</v>
      </c>
      <c r="G401">
        <v>4.2130000000000001</v>
      </c>
      <c r="H401">
        <v>10</v>
      </c>
      <c r="I401">
        <v>8334959.9725578986</v>
      </c>
      <c r="J401">
        <v>621</v>
      </c>
      <c r="K401">
        <v>7.4999999999999997E-2</v>
      </c>
      <c r="L401">
        <v>4.5</v>
      </c>
      <c r="M401">
        <v>617</v>
      </c>
      <c r="N401">
        <v>7.3999999999999996E-2</v>
      </c>
      <c r="O401">
        <v>705</v>
      </c>
      <c r="P401">
        <v>3.1E-2</v>
      </c>
      <c r="Q401">
        <v>4.4999999999999998E-2</v>
      </c>
      <c r="R401">
        <v>0</v>
      </c>
      <c r="T401" t="s">
        <v>606</v>
      </c>
      <c r="U401">
        <v>30.55</v>
      </c>
    </row>
    <row r="402" spans="1:22" x14ac:dyDescent="0.25">
      <c r="A402" t="s">
        <v>161</v>
      </c>
      <c r="B402">
        <v>404</v>
      </c>
      <c r="C402" t="s">
        <v>605</v>
      </c>
      <c r="D402">
        <v>16.2</v>
      </c>
      <c r="E402">
        <v>2.0699999999999998</v>
      </c>
      <c r="F402">
        <v>335340</v>
      </c>
      <c r="G402">
        <v>0.13200000000000001</v>
      </c>
      <c r="H402">
        <v>9</v>
      </c>
      <c r="I402">
        <v>2532325.6664221305</v>
      </c>
      <c r="J402">
        <v>262</v>
      </c>
      <c r="K402">
        <v>0.104</v>
      </c>
      <c r="L402">
        <v>1.2</v>
      </c>
      <c r="M402">
        <v>261</v>
      </c>
      <c r="N402">
        <v>0.10299999999999999</v>
      </c>
      <c r="O402">
        <v>161</v>
      </c>
      <c r="P402">
        <v>5.2999999999999999E-2</v>
      </c>
      <c r="Q402">
        <v>4.8000000000000001E-2</v>
      </c>
      <c r="R402">
        <v>100</v>
      </c>
      <c r="S402">
        <v>100</v>
      </c>
      <c r="T402" t="s">
        <v>606</v>
      </c>
      <c r="U402">
        <v>8.92</v>
      </c>
    </row>
    <row r="403" spans="1:22" x14ac:dyDescent="0.25">
      <c r="A403" t="s">
        <v>55</v>
      </c>
      <c r="B403">
        <v>156</v>
      </c>
      <c r="C403" t="s">
        <v>605</v>
      </c>
      <c r="D403">
        <v>9.5</v>
      </c>
      <c r="E403">
        <v>2.78</v>
      </c>
      <c r="F403">
        <v>264100</v>
      </c>
      <c r="G403">
        <v>3.177</v>
      </c>
      <c r="H403">
        <v>11</v>
      </c>
      <c r="I403">
        <v>83136.533327312864</v>
      </c>
      <c r="J403">
        <v>5.0999999999999996</v>
      </c>
      <c r="K403">
        <v>6.2E-2</v>
      </c>
      <c r="L403">
        <v>0.1</v>
      </c>
      <c r="M403">
        <v>5</v>
      </c>
      <c r="N403">
        <v>0.06</v>
      </c>
      <c r="O403">
        <v>7</v>
      </c>
      <c r="P403">
        <v>5.2999999999999999E-2</v>
      </c>
      <c r="Q403">
        <v>4.8000000000000001E-2</v>
      </c>
      <c r="R403">
        <v>-2</v>
      </c>
      <c r="T403" t="s">
        <v>606</v>
      </c>
      <c r="U403">
        <v>0.56999999999999995</v>
      </c>
    </row>
    <row r="404" spans="1:22" x14ac:dyDescent="0.25">
      <c r="A404" t="s">
        <v>56</v>
      </c>
      <c r="B404">
        <v>157</v>
      </c>
      <c r="C404" t="s">
        <v>605</v>
      </c>
      <c r="D404">
        <v>15.6</v>
      </c>
      <c r="E404">
        <v>2.73</v>
      </c>
      <c r="F404">
        <v>425880</v>
      </c>
      <c r="G404">
        <v>0.108</v>
      </c>
      <c r="H404">
        <v>9</v>
      </c>
      <c r="I404">
        <v>3958197.2828751141</v>
      </c>
      <c r="J404">
        <v>250</v>
      </c>
      <c r="K404">
        <v>6.3E-2</v>
      </c>
      <c r="L404">
        <v>4.7</v>
      </c>
      <c r="M404">
        <v>245</v>
      </c>
      <c r="N404">
        <v>6.2E-2</v>
      </c>
      <c r="O404">
        <v>250</v>
      </c>
      <c r="P404">
        <v>5.2999999999999999E-2</v>
      </c>
      <c r="Q404">
        <v>4.8000000000000001E-2</v>
      </c>
      <c r="R404">
        <v>-5</v>
      </c>
      <c r="T404" t="s">
        <v>606</v>
      </c>
      <c r="U404">
        <v>8.31</v>
      </c>
      <c r="V404" t="s">
        <v>1306</v>
      </c>
    </row>
    <row r="405" spans="1:22" x14ac:dyDescent="0.25">
      <c r="A405" t="s">
        <v>443</v>
      </c>
      <c r="B405">
        <v>912</v>
      </c>
      <c r="C405" t="s">
        <v>605</v>
      </c>
      <c r="D405">
        <v>5.9</v>
      </c>
      <c r="E405">
        <v>2.27</v>
      </c>
      <c r="F405">
        <v>133930</v>
      </c>
      <c r="G405">
        <v>0.17499999999999999</v>
      </c>
      <c r="H405">
        <v>9</v>
      </c>
      <c r="I405">
        <v>767502.13260454673</v>
      </c>
      <c r="J405">
        <v>20</v>
      </c>
      <c r="K405">
        <v>2.5999999999999999E-2</v>
      </c>
      <c r="L405">
        <v>0.1</v>
      </c>
      <c r="M405">
        <v>20</v>
      </c>
      <c r="N405">
        <v>2.5999999999999999E-2</v>
      </c>
      <c r="O405">
        <v>50</v>
      </c>
      <c r="P405">
        <v>5.2999999999999999E-2</v>
      </c>
      <c r="Q405">
        <v>4.8000000000000001E-2</v>
      </c>
      <c r="R405">
        <v>-30</v>
      </c>
      <c r="T405" t="s">
        <v>606</v>
      </c>
      <c r="U405">
        <v>3.77</v>
      </c>
      <c r="V405" t="s">
        <v>1306</v>
      </c>
    </row>
    <row r="406" spans="1:22" x14ac:dyDescent="0.25">
      <c r="A406" t="s">
        <v>238</v>
      </c>
      <c r="B406">
        <v>538</v>
      </c>
      <c r="C406" t="s">
        <v>605</v>
      </c>
      <c r="D406">
        <v>68.8</v>
      </c>
      <c r="E406">
        <v>4.9800000000000004</v>
      </c>
      <c r="F406">
        <v>3426240.0000000005</v>
      </c>
      <c r="G406">
        <v>8.5999999999999993E-2</v>
      </c>
      <c r="H406">
        <v>10</v>
      </c>
      <c r="I406">
        <v>39711829.63924326</v>
      </c>
      <c r="J406">
        <v>1127</v>
      </c>
      <c r="K406">
        <v>2.8000000000000001E-2</v>
      </c>
      <c r="L406">
        <v>6.3</v>
      </c>
      <c r="M406">
        <v>1121</v>
      </c>
      <c r="N406">
        <v>2.8000000000000001E-2</v>
      </c>
      <c r="O406">
        <v>2382</v>
      </c>
      <c r="P406">
        <v>3.1E-2</v>
      </c>
      <c r="Q406">
        <v>4.4999999999999998E-2</v>
      </c>
      <c r="R406">
        <v>-1261</v>
      </c>
      <c r="T406" t="s">
        <v>606</v>
      </c>
      <c r="U406">
        <v>59.34</v>
      </c>
      <c r="V406" t="s">
        <v>1306</v>
      </c>
    </row>
    <row r="407" spans="1:22" x14ac:dyDescent="0.25">
      <c r="A407" t="s">
        <v>239</v>
      </c>
      <c r="B407">
        <v>539</v>
      </c>
      <c r="C407" t="s">
        <v>605</v>
      </c>
      <c r="D407">
        <v>80.8</v>
      </c>
      <c r="E407">
        <v>4.4000000000000004</v>
      </c>
      <c r="F407">
        <v>3555200.0000000005</v>
      </c>
      <c r="G407">
        <v>8.5999999999999993E-2</v>
      </c>
      <c r="H407">
        <v>10</v>
      </c>
      <c r="I407">
        <v>41435717.91236645</v>
      </c>
      <c r="J407">
        <v>1136</v>
      </c>
      <c r="K407">
        <v>2.7E-2</v>
      </c>
      <c r="L407">
        <v>6.5</v>
      </c>
      <c r="M407">
        <v>1129</v>
      </c>
      <c r="N407">
        <v>2.7E-2</v>
      </c>
      <c r="O407">
        <v>2484</v>
      </c>
      <c r="P407">
        <v>3.1E-2</v>
      </c>
      <c r="Q407">
        <v>4.4999999999999998E-2</v>
      </c>
      <c r="R407">
        <v>-1355</v>
      </c>
      <c r="T407" t="s">
        <v>606</v>
      </c>
      <c r="U407">
        <v>71.73</v>
      </c>
      <c r="V407" t="s">
        <v>1306</v>
      </c>
    </row>
    <row r="408" spans="1:22" x14ac:dyDescent="0.25">
      <c r="A408" t="s">
        <v>1144</v>
      </c>
      <c r="B408">
        <v>11506</v>
      </c>
      <c r="C408" t="s">
        <v>605</v>
      </c>
      <c r="D408">
        <v>26.6</v>
      </c>
      <c r="E408">
        <v>0.5</v>
      </c>
      <c r="F408">
        <v>133000</v>
      </c>
      <c r="G408">
        <v>0.06</v>
      </c>
      <c r="H408">
        <v>11</v>
      </c>
      <c r="I408">
        <v>2206681.0021514506</v>
      </c>
      <c r="J408">
        <v>233</v>
      </c>
      <c r="K408">
        <v>0.105</v>
      </c>
      <c r="L408">
        <v>17.7</v>
      </c>
      <c r="M408">
        <v>215</v>
      </c>
      <c r="N408">
        <v>9.7000000000000003E-2</v>
      </c>
      <c r="O408">
        <v>135</v>
      </c>
      <c r="P408">
        <v>5.2999999999999999E-2</v>
      </c>
      <c r="Q408">
        <v>4.8000000000000001E-2</v>
      </c>
      <c r="R408">
        <v>79</v>
      </c>
      <c r="S408">
        <v>79</v>
      </c>
      <c r="T408" t="s">
        <v>606</v>
      </c>
      <c r="U408">
        <v>10.48</v>
      </c>
    </row>
    <row r="409" spans="1:22" x14ac:dyDescent="0.25">
      <c r="A409" t="s">
        <v>378</v>
      </c>
      <c r="B409">
        <v>789</v>
      </c>
      <c r="C409" t="s">
        <v>605</v>
      </c>
      <c r="D409">
        <v>16.8</v>
      </c>
      <c r="E409">
        <v>4</v>
      </c>
      <c r="F409">
        <v>672000</v>
      </c>
      <c r="G409">
        <v>0.71799999999999997</v>
      </c>
      <c r="H409">
        <v>10</v>
      </c>
      <c r="I409">
        <v>936431.19548125612</v>
      </c>
      <c r="J409">
        <v>113</v>
      </c>
      <c r="K409">
        <v>0.121</v>
      </c>
      <c r="L409">
        <v>11.7</v>
      </c>
      <c r="M409">
        <v>102</v>
      </c>
      <c r="N409">
        <v>0.109</v>
      </c>
      <c r="O409">
        <v>65</v>
      </c>
      <c r="P409">
        <v>3.1E-2</v>
      </c>
      <c r="Q409">
        <v>4.4999999999999998E-2</v>
      </c>
      <c r="R409">
        <v>37</v>
      </c>
      <c r="S409">
        <v>23</v>
      </c>
      <c r="T409" t="s">
        <v>606</v>
      </c>
      <c r="U409">
        <v>8.2899999999999991</v>
      </c>
    </row>
    <row r="410" spans="1:22" x14ac:dyDescent="0.25">
      <c r="A410" t="s">
        <v>241</v>
      </c>
      <c r="B410">
        <v>541</v>
      </c>
      <c r="C410" t="s">
        <v>605</v>
      </c>
      <c r="D410">
        <v>11.7</v>
      </c>
      <c r="E410">
        <v>2.71</v>
      </c>
      <c r="F410">
        <v>317070</v>
      </c>
      <c r="G410">
        <v>0.12</v>
      </c>
      <c r="H410">
        <v>9</v>
      </c>
      <c r="I410">
        <v>2642586.0082934727</v>
      </c>
      <c r="J410">
        <v>84</v>
      </c>
      <c r="K410">
        <v>3.2000000000000001E-2</v>
      </c>
      <c r="L410">
        <v>0.9</v>
      </c>
      <c r="M410">
        <v>83</v>
      </c>
      <c r="N410">
        <v>3.1E-2</v>
      </c>
      <c r="O410">
        <v>168</v>
      </c>
      <c r="P410">
        <v>5.2999999999999999E-2</v>
      </c>
      <c r="Q410">
        <v>4.8000000000000001E-2</v>
      </c>
      <c r="R410">
        <v>-84</v>
      </c>
      <c r="T410" t="s">
        <v>606</v>
      </c>
      <c r="U410">
        <v>5.04</v>
      </c>
    </row>
    <row r="411" spans="1:22" x14ac:dyDescent="0.25">
      <c r="A411" t="s">
        <v>348</v>
      </c>
      <c r="B411">
        <v>736</v>
      </c>
      <c r="C411" t="s">
        <v>605</v>
      </c>
      <c r="D411">
        <v>5</v>
      </c>
      <c r="E411">
        <v>0.53</v>
      </c>
      <c r="F411">
        <v>26500</v>
      </c>
      <c r="G411">
        <v>2.4E-2</v>
      </c>
      <c r="H411">
        <v>9</v>
      </c>
      <c r="I411">
        <v>1120543.9981493317</v>
      </c>
      <c r="J411">
        <v>113</v>
      </c>
      <c r="K411">
        <v>0.10100000000000001</v>
      </c>
      <c r="L411">
        <v>76.400000000000006</v>
      </c>
      <c r="M411">
        <v>37</v>
      </c>
      <c r="N411">
        <v>3.3000000000000002E-2</v>
      </c>
      <c r="O411">
        <v>67</v>
      </c>
      <c r="P411">
        <v>5.2999999999999999E-2</v>
      </c>
      <c r="Q411">
        <v>4.8000000000000001E-2</v>
      </c>
      <c r="R411">
        <v>-30</v>
      </c>
      <c r="T411" t="s">
        <v>606</v>
      </c>
      <c r="U411">
        <v>8.3000000000000007</v>
      </c>
      <c r="V411">
        <v>6</v>
      </c>
    </row>
    <row r="412" spans="1:22" x14ac:dyDescent="0.25">
      <c r="A412" t="s">
        <v>242</v>
      </c>
      <c r="B412">
        <v>542</v>
      </c>
      <c r="C412" t="s">
        <v>605</v>
      </c>
      <c r="D412">
        <v>7.5</v>
      </c>
      <c r="E412">
        <v>6.96</v>
      </c>
      <c r="F412">
        <v>522000</v>
      </c>
      <c r="G412">
        <v>0.874</v>
      </c>
      <c r="H412">
        <v>6</v>
      </c>
      <c r="I412">
        <v>597338.40011212905</v>
      </c>
      <c r="J412">
        <v>12</v>
      </c>
      <c r="K412">
        <v>0.02</v>
      </c>
      <c r="L412">
        <v>0.9</v>
      </c>
      <c r="M412">
        <v>11</v>
      </c>
      <c r="N412">
        <v>1.7999999999999999E-2</v>
      </c>
      <c r="O412">
        <v>41</v>
      </c>
      <c r="P412">
        <v>2.9000000000000001E-2</v>
      </c>
      <c r="Q412">
        <v>4.2999999999999997E-2</v>
      </c>
      <c r="R412">
        <v>0</v>
      </c>
      <c r="S412">
        <v>2</v>
      </c>
      <c r="T412" t="s">
        <v>606</v>
      </c>
      <c r="U412">
        <v>0.86</v>
      </c>
    </row>
    <row r="413" spans="1:22" x14ac:dyDescent="0.25">
      <c r="A413" t="s">
        <v>243</v>
      </c>
      <c r="B413">
        <v>543</v>
      </c>
      <c r="C413" t="s">
        <v>605</v>
      </c>
      <c r="D413">
        <v>7.5</v>
      </c>
      <c r="E413">
        <v>0.48</v>
      </c>
      <c r="F413">
        <v>36000</v>
      </c>
      <c r="G413">
        <v>4.0000000000000001E-3</v>
      </c>
      <c r="H413">
        <v>9</v>
      </c>
      <c r="I413">
        <v>9063021.2596535068</v>
      </c>
      <c r="J413">
        <v>886</v>
      </c>
      <c r="K413">
        <v>9.8000000000000004E-2</v>
      </c>
      <c r="L413">
        <v>40.299999999999997</v>
      </c>
      <c r="M413">
        <v>845</v>
      </c>
      <c r="N413">
        <v>9.2999999999999999E-2</v>
      </c>
      <c r="O413">
        <v>522</v>
      </c>
      <c r="P413">
        <v>5.2999999999999999E-2</v>
      </c>
      <c r="Q413">
        <v>4.8000000000000001E-2</v>
      </c>
      <c r="R413">
        <v>0</v>
      </c>
      <c r="T413" t="s">
        <v>606</v>
      </c>
      <c r="U413">
        <v>32.71</v>
      </c>
    </row>
    <row r="414" spans="1:22" x14ac:dyDescent="0.25">
      <c r="A414" t="s">
        <v>244</v>
      </c>
      <c r="B414">
        <v>544</v>
      </c>
      <c r="C414" t="s">
        <v>605</v>
      </c>
      <c r="D414">
        <v>58</v>
      </c>
      <c r="E414">
        <v>4.38</v>
      </c>
      <c r="F414">
        <v>2540400</v>
      </c>
      <c r="G414">
        <v>0.83399999999999996</v>
      </c>
      <c r="H414">
        <v>10</v>
      </c>
      <c r="I414">
        <v>3045816.7364143133</v>
      </c>
      <c r="J414">
        <v>135</v>
      </c>
      <c r="K414">
        <v>4.3999999999999997E-2</v>
      </c>
      <c r="L414">
        <v>7.9</v>
      </c>
      <c r="M414">
        <v>127</v>
      </c>
      <c r="N414">
        <v>4.2000000000000003E-2</v>
      </c>
      <c r="O414">
        <v>214</v>
      </c>
      <c r="P414">
        <v>3.1E-2</v>
      </c>
      <c r="Q414">
        <v>4.4999999999999998E-2</v>
      </c>
      <c r="R414">
        <v>-86</v>
      </c>
      <c r="T414" t="s">
        <v>606</v>
      </c>
      <c r="U414">
        <v>5.81</v>
      </c>
      <c r="V414">
        <v>1</v>
      </c>
    </row>
    <row r="415" spans="1:22" x14ac:dyDescent="0.25">
      <c r="A415" t="s">
        <v>245</v>
      </c>
      <c r="B415">
        <v>545</v>
      </c>
      <c r="C415" t="s">
        <v>605</v>
      </c>
      <c r="D415">
        <v>11.1</v>
      </c>
      <c r="E415">
        <v>3.18</v>
      </c>
      <c r="F415">
        <v>352980</v>
      </c>
      <c r="G415">
        <v>2E-3</v>
      </c>
      <c r="H415">
        <v>10</v>
      </c>
      <c r="I415">
        <v>141791587.47502977</v>
      </c>
      <c r="J415">
        <v>11756</v>
      </c>
      <c r="K415">
        <v>8.3000000000000004E-2</v>
      </c>
      <c r="L415">
        <v>202.8</v>
      </c>
      <c r="M415">
        <v>11553</v>
      </c>
      <c r="N415">
        <v>8.1000000000000003E-2</v>
      </c>
      <c r="O415">
        <v>7819</v>
      </c>
      <c r="P415">
        <v>3.1E-2</v>
      </c>
      <c r="Q415">
        <v>4.4999999999999998E-2</v>
      </c>
      <c r="R415">
        <v>3734</v>
      </c>
      <c r="T415" t="s">
        <v>606</v>
      </c>
      <c r="U415">
        <v>327.58999999999997</v>
      </c>
    </row>
    <row r="416" spans="1:22" x14ac:dyDescent="0.25">
      <c r="A416" t="s">
        <v>444</v>
      </c>
      <c r="B416">
        <v>913</v>
      </c>
      <c r="C416" t="s">
        <v>605</v>
      </c>
      <c r="D416">
        <v>18.2</v>
      </c>
      <c r="E416">
        <v>1.41</v>
      </c>
      <c r="F416">
        <v>256620</v>
      </c>
      <c r="G416">
        <v>0.05</v>
      </c>
      <c r="H416">
        <v>9</v>
      </c>
      <c r="I416">
        <v>5085706.3750694254</v>
      </c>
      <c r="J416">
        <v>337</v>
      </c>
      <c r="K416">
        <v>6.6000000000000003E-2</v>
      </c>
      <c r="L416">
        <v>102.1</v>
      </c>
      <c r="M416">
        <v>235</v>
      </c>
      <c r="N416">
        <v>4.5999999999999999E-2</v>
      </c>
      <c r="O416">
        <v>310</v>
      </c>
      <c r="P416">
        <v>5.2999999999999999E-2</v>
      </c>
      <c r="Q416">
        <v>4.8000000000000001E-2</v>
      </c>
      <c r="R416">
        <v>-75</v>
      </c>
      <c r="S416">
        <v>107</v>
      </c>
      <c r="T416" t="s">
        <v>606</v>
      </c>
      <c r="U416">
        <v>30.12</v>
      </c>
      <c r="V416">
        <v>1</v>
      </c>
    </row>
    <row r="417" spans="1:22" x14ac:dyDescent="0.25">
      <c r="A417" t="s">
        <v>246</v>
      </c>
      <c r="B417">
        <v>546</v>
      </c>
      <c r="C417" t="s">
        <v>605</v>
      </c>
      <c r="D417">
        <v>122.6</v>
      </c>
      <c r="E417">
        <v>6.94</v>
      </c>
      <c r="F417">
        <v>8508440</v>
      </c>
      <c r="G417">
        <v>0.621</v>
      </c>
      <c r="H417">
        <v>10</v>
      </c>
      <c r="I417">
        <v>13704751.191909011</v>
      </c>
      <c r="J417">
        <v>1297</v>
      </c>
      <c r="K417">
        <v>9.5000000000000001E-2</v>
      </c>
      <c r="L417">
        <v>5.6</v>
      </c>
      <c r="M417">
        <v>1292</v>
      </c>
      <c r="N417">
        <v>9.4E-2</v>
      </c>
      <c r="O417">
        <v>936</v>
      </c>
      <c r="P417">
        <v>3.1E-2</v>
      </c>
      <c r="Q417">
        <v>4.4999999999999998E-2</v>
      </c>
      <c r="R417">
        <v>356</v>
      </c>
      <c r="S417">
        <v>102</v>
      </c>
      <c r="T417" t="s">
        <v>606</v>
      </c>
      <c r="U417">
        <v>36.69</v>
      </c>
    </row>
    <row r="418" spans="1:22" x14ac:dyDescent="0.25">
      <c r="A418" t="s">
        <v>247</v>
      </c>
      <c r="B418">
        <v>547</v>
      </c>
      <c r="C418" t="s">
        <v>605</v>
      </c>
      <c r="D418">
        <v>145.6</v>
      </c>
      <c r="E418">
        <v>3.43</v>
      </c>
      <c r="F418">
        <v>4994080</v>
      </c>
      <c r="G418">
        <v>0.27900000000000003</v>
      </c>
      <c r="H418">
        <v>10</v>
      </c>
      <c r="I418">
        <v>17923068.823542401</v>
      </c>
      <c r="J418">
        <v>2086</v>
      </c>
      <c r="K418">
        <v>0.11600000000000001</v>
      </c>
      <c r="L418">
        <v>28.7</v>
      </c>
      <c r="M418">
        <v>2057</v>
      </c>
      <c r="N418">
        <v>0.115</v>
      </c>
      <c r="O418">
        <v>1149</v>
      </c>
      <c r="P418">
        <v>3.1E-2</v>
      </c>
      <c r="Q418">
        <v>4.4999999999999998E-2</v>
      </c>
      <c r="R418">
        <v>908</v>
      </c>
      <c r="S418">
        <v>653</v>
      </c>
      <c r="T418" t="s">
        <v>606</v>
      </c>
      <c r="U418">
        <v>44.1</v>
      </c>
    </row>
    <row r="419" spans="1:22" x14ac:dyDescent="0.25">
      <c r="A419" t="s">
        <v>616</v>
      </c>
      <c r="B419">
        <v>528</v>
      </c>
      <c r="C419" t="s">
        <v>605</v>
      </c>
      <c r="D419">
        <v>7.8</v>
      </c>
      <c r="E419">
        <v>1.38</v>
      </c>
      <c r="F419">
        <v>107639.99999999999</v>
      </c>
      <c r="G419">
        <v>0.22800000000000001</v>
      </c>
      <c r="H419">
        <v>9</v>
      </c>
      <c r="I419">
        <v>473027.92310241837</v>
      </c>
      <c r="J419">
        <v>20</v>
      </c>
      <c r="K419">
        <v>4.2999999999999997E-2</v>
      </c>
      <c r="L419">
        <v>0</v>
      </c>
      <c r="M419">
        <v>20</v>
      </c>
      <c r="N419">
        <v>4.2000000000000003E-2</v>
      </c>
      <c r="O419">
        <v>31</v>
      </c>
      <c r="P419">
        <v>5.2999999999999999E-2</v>
      </c>
      <c r="Q419">
        <v>4.8000000000000001E-2</v>
      </c>
      <c r="R419">
        <v>-11</v>
      </c>
      <c r="S419">
        <v>49</v>
      </c>
      <c r="T419" t="s">
        <v>606</v>
      </c>
      <c r="U419">
        <v>0.83</v>
      </c>
    </row>
    <row r="420" spans="1:22" x14ac:dyDescent="0.25">
      <c r="A420" t="s">
        <v>163</v>
      </c>
      <c r="B420">
        <v>406</v>
      </c>
      <c r="C420" t="s">
        <v>605</v>
      </c>
      <c r="D420">
        <v>405.5</v>
      </c>
      <c r="E420">
        <v>0.71</v>
      </c>
      <c r="F420">
        <v>2879050</v>
      </c>
      <c r="G420">
        <v>7.5999999999999998E-2</v>
      </c>
      <c r="H420">
        <v>13</v>
      </c>
      <c r="I420">
        <v>38111206.023743458</v>
      </c>
      <c r="J420">
        <v>3752</v>
      </c>
      <c r="K420">
        <v>9.8000000000000004E-2</v>
      </c>
      <c r="L420">
        <v>16.5</v>
      </c>
      <c r="M420">
        <v>3736</v>
      </c>
      <c r="N420">
        <v>9.8000000000000004E-2</v>
      </c>
      <c r="O420">
        <v>2562</v>
      </c>
      <c r="P420">
        <v>6.0999999999999999E-2</v>
      </c>
      <c r="Q420">
        <v>5.3999999999999999E-2</v>
      </c>
      <c r="R420">
        <v>0</v>
      </c>
      <c r="T420" t="s">
        <v>606</v>
      </c>
      <c r="U420">
        <v>93.21</v>
      </c>
    </row>
    <row r="421" spans="1:22" x14ac:dyDescent="0.25">
      <c r="A421" t="s">
        <v>650</v>
      </c>
      <c r="B421">
        <v>6755</v>
      </c>
      <c r="C421" t="s">
        <v>605</v>
      </c>
      <c r="D421">
        <v>1.7</v>
      </c>
      <c r="E421">
        <v>0.35</v>
      </c>
      <c r="F421">
        <v>5950</v>
      </c>
      <c r="G421">
        <v>1E-3</v>
      </c>
      <c r="H421">
        <v>9</v>
      </c>
      <c r="I421">
        <v>5111187.3753720988</v>
      </c>
      <c r="J421">
        <v>619</v>
      </c>
      <c r="K421">
        <v>0.121</v>
      </c>
      <c r="L421">
        <v>8.6</v>
      </c>
      <c r="M421">
        <v>611</v>
      </c>
      <c r="N421">
        <v>0.12</v>
      </c>
      <c r="O421">
        <v>291</v>
      </c>
      <c r="P421">
        <v>5.2999999999999999E-2</v>
      </c>
      <c r="Q421">
        <v>4.8000000000000001E-2</v>
      </c>
      <c r="R421">
        <v>0</v>
      </c>
      <c r="T421" t="s">
        <v>606</v>
      </c>
      <c r="U421">
        <v>20.149999999999999</v>
      </c>
    </row>
    <row r="422" spans="1:22" x14ac:dyDescent="0.25">
      <c r="A422" t="s">
        <v>248</v>
      </c>
      <c r="B422">
        <v>548</v>
      </c>
      <c r="C422" t="s">
        <v>605</v>
      </c>
      <c r="D422">
        <v>21.1</v>
      </c>
      <c r="E422">
        <v>2.2799999999999998</v>
      </c>
      <c r="F422">
        <v>481079.99999999994</v>
      </c>
      <c r="G422">
        <v>0.17399999999999999</v>
      </c>
      <c r="H422">
        <v>9</v>
      </c>
      <c r="I422">
        <v>2769634.1654666741</v>
      </c>
      <c r="J422">
        <v>376</v>
      </c>
      <c r="K422">
        <v>0.13600000000000001</v>
      </c>
      <c r="L422">
        <v>2.1</v>
      </c>
      <c r="M422">
        <v>374</v>
      </c>
      <c r="N422">
        <v>0.13500000000000001</v>
      </c>
      <c r="O422">
        <v>179</v>
      </c>
      <c r="P422">
        <v>5.2999999999999999E-2</v>
      </c>
      <c r="Q422">
        <v>4.8000000000000001E-2</v>
      </c>
      <c r="R422">
        <v>195</v>
      </c>
      <c r="S422">
        <v>195</v>
      </c>
      <c r="T422" t="s">
        <v>606</v>
      </c>
      <c r="U422">
        <v>19.899999999999999</v>
      </c>
    </row>
    <row r="423" spans="1:22" x14ac:dyDescent="0.25">
      <c r="A423" t="s">
        <v>445</v>
      </c>
      <c r="B423">
        <v>914</v>
      </c>
      <c r="C423" t="s">
        <v>605</v>
      </c>
      <c r="D423">
        <v>7.9</v>
      </c>
      <c r="E423">
        <v>4.0599999999999996</v>
      </c>
      <c r="F423">
        <v>320739.99999999994</v>
      </c>
      <c r="G423">
        <v>1.7110000000000001</v>
      </c>
      <c r="H423">
        <v>10</v>
      </c>
      <c r="I423">
        <v>187456.74895693685</v>
      </c>
      <c r="J423">
        <v>9.5</v>
      </c>
      <c r="K423">
        <v>5.0999999999999997E-2</v>
      </c>
      <c r="L423">
        <v>0.1</v>
      </c>
      <c r="M423">
        <v>9.5</v>
      </c>
      <c r="N423">
        <v>5.0999999999999997E-2</v>
      </c>
      <c r="O423">
        <v>14</v>
      </c>
      <c r="P423">
        <v>3.1E-2</v>
      </c>
      <c r="Q423">
        <v>4.4999999999999998E-2</v>
      </c>
      <c r="R423">
        <v>-5</v>
      </c>
      <c r="T423" t="s">
        <v>606</v>
      </c>
      <c r="U423">
        <v>1.1100000000000001</v>
      </c>
      <c r="V423">
        <v>1</v>
      </c>
    </row>
    <row r="424" spans="1:22" x14ac:dyDescent="0.25">
      <c r="A424" t="s">
        <v>84</v>
      </c>
      <c r="B424">
        <v>220</v>
      </c>
      <c r="C424" t="s">
        <v>605</v>
      </c>
      <c r="D424">
        <v>17.8</v>
      </c>
      <c r="E424">
        <v>3.23</v>
      </c>
      <c r="F424">
        <v>574940</v>
      </c>
      <c r="G424">
        <v>0.88500000000000001</v>
      </c>
      <c r="H424">
        <v>10</v>
      </c>
      <c r="I424">
        <v>649983.16919020133</v>
      </c>
      <c r="J424">
        <v>56</v>
      </c>
      <c r="K424">
        <v>8.5999999999999993E-2</v>
      </c>
      <c r="L424">
        <v>4.7</v>
      </c>
      <c r="M424">
        <v>52</v>
      </c>
      <c r="N424">
        <v>0.08</v>
      </c>
      <c r="O424">
        <v>46</v>
      </c>
      <c r="P424">
        <v>3.1E-2</v>
      </c>
      <c r="Q424">
        <v>4.4999999999999998E-2</v>
      </c>
      <c r="R424">
        <v>6</v>
      </c>
      <c r="S424">
        <v>6</v>
      </c>
      <c r="T424" t="s">
        <v>606</v>
      </c>
      <c r="U424">
        <v>2.71</v>
      </c>
    </row>
    <row r="425" spans="1:22" x14ac:dyDescent="0.25">
      <c r="A425" t="s">
        <v>249</v>
      </c>
      <c r="B425">
        <v>550</v>
      </c>
      <c r="C425" t="s">
        <v>605</v>
      </c>
      <c r="D425">
        <v>39.299999999999997</v>
      </c>
      <c r="E425">
        <v>3.96</v>
      </c>
      <c r="F425">
        <v>1556280</v>
      </c>
      <c r="G425">
        <v>4.4999999999999998E-2</v>
      </c>
      <c r="H425">
        <v>10</v>
      </c>
      <c r="I425">
        <v>34597325.463464789</v>
      </c>
      <c r="J425">
        <v>4367</v>
      </c>
      <c r="K425">
        <v>0.126</v>
      </c>
      <c r="L425">
        <v>53</v>
      </c>
      <c r="M425">
        <v>4314</v>
      </c>
      <c r="N425">
        <v>0.125</v>
      </c>
      <c r="O425">
        <v>2020</v>
      </c>
      <c r="P425">
        <v>3.1E-2</v>
      </c>
      <c r="Q425">
        <v>4.4999999999999998E-2</v>
      </c>
      <c r="R425">
        <v>2293</v>
      </c>
      <c r="S425">
        <v>1557</v>
      </c>
      <c r="T425" t="s">
        <v>606</v>
      </c>
      <c r="U425">
        <v>99.36</v>
      </c>
    </row>
    <row r="426" spans="1:22" x14ac:dyDescent="0.25">
      <c r="A426" t="s">
        <v>164</v>
      </c>
      <c r="B426">
        <v>409</v>
      </c>
      <c r="C426" t="s">
        <v>605</v>
      </c>
      <c r="D426">
        <v>14.7</v>
      </c>
      <c r="E426">
        <v>0.42</v>
      </c>
      <c r="F426">
        <v>61740</v>
      </c>
      <c r="G426">
        <v>5.0000000000000001E-3</v>
      </c>
      <c r="H426">
        <v>13</v>
      </c>
      <c r="I426">
        <v>13521334.658925535</v>
      </c>
      <c r="J426">
        <v>988</v>
      </c>
      <c r="K426">
        <v>7.2999999999999995E-2</v>
      </c>
      <c r="L426">
        <v>1.2</v>
      </c>
      <c r="M426">
        <v>987</v>
      </c>
      <c r="N426">
        <v>7.2999999999999995E-2</v>
      </c>
      <c r="O426">
        <v>847</v>
      </c>
      <c r="P426">
        <v>6.0999999999999999E-2</v>
      </c>
      <c r="Q426">
        <v>5.3999999999999999E-2</v>
      </c>
      <c r="R426">
        <v>140</v>
      </c>
      <c r="S426">
        <v>140</v>
      </c>
      <c r="T426" t="s">
        <v>606</v>
      </c>
      <c r="U426">
        <v>23.04</v>
      </c>
    </row>
    <row r="427" spans="1:22" x14ac:dyDescent="0.25">
      <c r="A427" t="s">
        <v>57</v>
      </c>
      <c r="B427">
        <v>159</v>
      </c>
      <c r="C427" t="s">
        <v>605</v>
      </c>
      <c r="D427">
        <v>6</v>
      </c>
      <c r="E427">
        <v>0.35</v>
      </c>
      <c r="F427">
        <v>21000</v>
      </c>
      <c r="G427">
        <v>0.14699999999999999</v>
      </c>
      <c r="H427">
        <v>15</v>
      </c>
      <c r="I427">
        <v>143191.84700134111</v>
      </c>
      <c r="J427">
        <v>12</v>
      </c>
      <c r="K427">
        <v>8.4000000000000005E-2</v>
      </c>
      <c r="L427">
        <v>0.1</v>
      </c>
      <c r="M427">
        <v>12</v>
      </c>
      <c r="N427">
        <v>8.4000000000000005E-2</v>
      </c>
      <c r="O427">
        <v>9.9</v>
      </c>
      <c r="P427">
        <v>6.0999999999999999E-2</v>
      </c>
      <c r="Q427">
        <v>5.3999999999999999E-2</v>
      </c>
      <c r="R427">
        <v>2</v>
      </c>
      <c r="S427">
        <v>2</v>
      </c>
      <c r="T427" t="s">
        <v>606</v>
      </c>
      <c r="U427">
        <v>0.86</v>
      </c>
    </row>
    <row r="428" spans="1:22" x14ac:dyDescent="0.25">
      <c r="A428" t="s">
        <v>250</v>
      </c>
      <c r="B428">
        <v>552</v>
      </c>
      <c r="C428" t="s">
        <v>605</v>
      </c>
      <c r="D428">
        <v>15.7</v>
      </c>
      <c r="E428">
        <v>1.32</v>
      </c>
      <c r="F428">
        <v>207240</v>
      </c>
      <c r="G428">
        <v>4.8000000000000001E-2</v>
      </c>
      <c r="H428">
        <v>9</v>
      </c>
      <c r="I428">
        <v>4361894.9498490831</v>
      </c>
      <c r="J428">
        <v>227</v>
      </c>
      <c r="K428">
        <v>5.1999999999999998E-2</v>
      </c>
      <c r="L428">
        <v>1</v>
      </c>
      <c r="M428">
        <v>226</v>
      </c>
      <c r="N428">
        <v>5.1999999999999998E-2</v>
      </c>
      <c r="O428">
        <v>266</v>
      </c>
      <c r="P428">
        <v>5.2999999999999999E-2</v>
      </c>
      <c r="Q428">
        <v>4.8000000000000001E-2</v>
      </c>
      <c r="R428">
        <v>0</v>
      </c>
      <c r="T428" t="s">
        <v>606</v>
      </c>
      <c r="U428">
        <v>8.32</v>
      </c>
    </row>
    <row r="429" spans="1:22" x14ac:dyDescent="0.25">
      <c r="A429" t="s">
        <v>294</v>
      </c>
      <c r="B429">
        <v>646</v>
      </c>
      <c r="C429" t="s">
        <v>605</v>
      </c>
      <c r="D429">
        <v>193.7</v>
      </c>
      <c r="E429">
        <v>0.14000000000000001</v>
      </c>
      <c r="F429">
        <v>271180</v>
      </c>
      <c r="G429">
        <v>5.5E-2</v>
      </c>
      <c r="H429">
        <v>11</v>
      </c>
      <c r="I429">
        <v>4925463.1630373513</v>
      </c>
      <c r="J429">
        <v>134</v>
      </c>
      <c r="K429">
        <v>2.7E-2</v>
      </c>
      <c r="L429">
        <v>0.8</v>
      </c>
      <c r="M429">
        <v>134</v>
      </c>
      <c r="N429">
        <v>2.7E-2</v>
      </c>
      <c r="O429">
        <v>302</v>
      </c>
      <c r="P429">
        <v>5.2999999999999999E-2</v>
      </c>
      <c r="Q429">
        <v>4.8000000000000001E-2</v>
      </c>
      <c r="R429">
        <v>0</v>
      </c>
      <c r="T429" t="s">
        <v>606</v>
      </c>
      <c r="U429">
        <v>10.25</v>
      </c>
    </row>
    <row r="430" spans="1:22" x14ac:dyDescent="0.25">
      <c r="A430" t="s">
        <v>23</v>
      </c>
      <c r="B430">
        <v>91</v>
      </c>
      <c r="C430" t="s">
        <v>605</v>
      </c>
      <c r="D430">
        <v>25</v>
      </c>
      <c r="E430">
        <v>1.02</v>
      </c>
      <c r="F430">
        <v>255000</v>
      </c>
      <c r="G430">
        <v>0.17100000000000001</v>
      </c>
      <c r="H430">
        <v>13</v>
      </c>
      <c r="I430">
        <v>1489105.7340814241</v>
      </c>
      <c r="J430">
        <v>113</v>
      </c>
      <c r="K430">
        <v>7.5999999999999998E-2</v>
      </c>
      <c r="L430">
        <v>0.3</v>
      </c>
      <c r="M430">
        <v>113</v>
      </c>
      <c r="N430">
        <v>7.5999999999999998E-2</v>
      </c>
      <c r="O430">
        <v>104</v>
      </c>
      <c r="P430">
        <v>6.0999999999999999E-2</v>
      </c>
      <c r="Q430">
        <v>5.3999999999999999E-2</v>
      </c>
      <c r="R430">
        <v>0</v>
      </c>
      <c r="T430" t="s">
        <v>606</v>
      </c>
      <c r="U430">
        <v>3.51</v>
      </c>
    </row>
    <row r="431" spans="1:22" x14ac:dyDescent="0.25">
      <c r="A431" t="s">
        <v>265</v>
      </c>
      <c r="B431">
        <v>579</v>
      </c>
      <c r="C431" t="s">
        <v>605</v>
      </c>
      <c r="D431">
        <v>31.5</v>
      </c>
      <c r="E431">
        <v>5.84</v>
      </c>
      <c r="F431">
        <v>1839600</v>
      </c>
      <c r="G431">
        <v>2.036</v>
      </c>
      <c r="H431">
        <v>10</v>
      </c>
      <c r="I431">
        <v>903532.11175206967</v>
      </c>
      <c r="J431">
        <v>57</v>
      </c>
      <c r="K431">
        <v>6.3E-2</v>
      </c>
      <c r="L431">
        <v>1</v>
      </c>
      <c r="M431">
        <v>56</v>
      </c>
      <c r="N431">
        <v>6.2E-2</v>
      </c>
      <c r="O431">
        <v>70</v>
      </c>
      <c r="P431">
        <v>3.1E-2</v>
      </c>
      <c r="Q431">
        <v>4.4999999999999998E-2</v>
      </c>
      <c r="R431">
        <v>-14</v>
      </c>
      <c r="T431" t="s">
        <v>606</v>
      </c>
      <c r="U431">
        <v>4.34</v>
      </c>
      <c r="V431">
        <v>4</v>
      </c>
    </row>
    <row r="432" spans="1:22" x14ac:dyDescent="0.25">
      <c r="A432" t="s">
        <v>460</v>
      </c>
      <c r="B432">
        <v>950</v>
      </c>
      <c r="C432" t="s">
        <v>605</v>
      </c>
      <c r="D432">
        <v>5.9</v>
      </c>
      <c r="E432">
        <v>0.15</v>
      </c>
      <c r="F432">
        <v>8850</v>
      </c>
      <c r="G432">
        <v>4.0000000000000001E-3</v>
      </c>
      <c r="H432">
        <v>13</v>
      </c>
      <c r="I432">
        <v>2285828.3697472126</v>
      </c>
      <c r="J432">
        <v>83</v>
      </c>
      <c r="K432">
        <v>3.5999999999999997E-2</v>
      </c>
      <c r="L432">
        <v>0.3</v>
      </c>
      <c r="M432">
        <v>83</v>
      </c>
      <c r="N432">
        <v>3.5999999999999997E-2</v>
      </c>
      <c r="O432">
        <v>143</v>
      </c>
      <c r="P432">
        <v>6.0999999999999999E-2</v>
      </c>
      <c r="Q432">
        <v>5.3999999999999999E-2</v>
      </c>
      <c r="R432">
        <v>0</v>
      </c>
      <c r="T432" t="s">
        <v>606</v>
      </c>
      <c r="U432">
        <v>5.86</v>
      </c>
    </row>
    <row r="433" spans="1:21" x14ac:dyDescent="0.25">
      <c r="A433" t="s">
        <v>251</v>
      </c>
      <c r="B433">
        <v>553</v>
      </c>
      <c r="C433" t="s">
        <v>605</v>
      </c>
      <c r="D433">
        <v>40.4</v>
      </c>
      <c r="E433">
        <v>4.08</v>
      </c>
      <c r="F433">
        <v>1648320</v>
      </c>
      <c r="G433">
        <v>4.7E-2</v>
      </c>
      <c r="H433">
        <v>10</v>
      </c>
      <c r="I433">
        <v>34957058.592433631</v>
      </c>
      <c r="J433">
        <v>3195</v>
      </c>
      <c r="K433">
        <v>9.0999999999999998E-2</v>
      </c>
      <c r="L433">
        <v>42.3</v>
      </c>
      <c r="M433">
        <v>3153</v>
      </c>
      <c r="N433">
        <v>0.09</v>
      </c>
      <c r="O433">
        <v>2046</v>
      </c>
      <c r="P433">
        <v>3.1E-2</v>
      </c>
      <c r="Q433">
        <v>4.4999999999999998E-2</v>
      </c>
      <c r="R433">
        <v>1107</v>
      </c>
      <c r="S433">
        <v>1104</v>
      </c>
      <c r="T433" t="s">
        <v>606</v>
      </c>
      <c r="U433">
        <v>55.64</v>
      </c>
    </row>
    <row r="434" spans="1:21" x14ac:dyDescent="0.25">
      <c r="A434" t="s">
        <v>165</v>
      </c>
      <c r="B434">
        <v>411</v>
      </c>
      <c r="C434" t="s">
        <v>605</v>
      </c>
      <c r="D434">
        <v>37.200000000000003</v>
      </c>
      <c r="E434">
        <v>2.2000000000000002</v>
      </c>
      <c r="F434">
        <v>818400.00000000012</v>
      </c>
      <c r="G434">
        <v>0.48099999999999998</v>
      </c>
      <c r="H434">
        <v>11</v>
      </c>
      <c r="I434">
        <v>1702515.4328694553</v>
      </c>
      <c r="J434">
        <v>167</v>
      </c>
      <c r="K434">
        <v>9.8000000000000004E-2</v>
      </c>
      <c r="L434">
        <v>0.6</v>
      </c>
      <c r="M434">
        <v>166</v>
      </c>
      <c r="N434">
        <v>9.8000000000000004E-2</v>
      </c>
      <c r="O434">
        <v>118</v>
      </c>
      <c r="P434">
        <v>5.2999999999999999E-2</v>
      </c>
      <c r="Q434">
        <v>4.8000000000000001E-2</v>
      </c>
      <c r="R434">
        <v>48</v>
      </c>
      <c r="S434">
        <v>48</v>
      </c>
      <c r="T434" t="s">
        <v>606</v>
      </c>
      <c r="U434">
        <v>5.37</v>
      </c>
    </row>
    <row r="435" spans="1:21" x14ac:dyDescent="0.25">
      <c r="A435" t="s">
        <v>166</v>
      </c>
      <c r="B435">
        <v>412</v>
      </c>
      <c r="C435" t="s">
        <v>605</v>
      </c>
      <c r="D435">
        <v>428.4</v>
      </c>
      <c r="E435">
        <v>1.23</v>
      </c>
      <c r="F435">
        <v>5269320</v>
      </c>
      <c r="G435">
        <v>0.04</v>
      </c>
      <c r="H435">
        <v>11</v>
      </c>
      <c r="I435">
        <v>130455674.4501798</v>
      </c>
      <c r="J435">
        <v>14423</v>
      </c>
      <c r="K435">
        <v>0.111</v>
      </c>
      <c r="L435">
        <v>61.9</v>
      </c>
      <c r="M435">
        <v>14361</v>
      </c>
      <c r="N435">
        <v>0.11</v>
      </c>
      <c r="O435">
        <v>7898</v>
      </c>
      <c r="P435">
        <v>5.2999999999999999E-2</v>
      </c>
      <c r="Q435">
        <v>4.8000000000000001E-2</v>
      </c>
      <c r="R435">
        <v>6464</v>
      </c>
      <c r="S435">
        <v>3076</v>
      </c>
      <c r="T435" t="s">
        <v>606</v>
      </c>
      <c r="U435">
        <v>311.38</v>
      </c>
    </row>
    <row r="436" spans="1:21" x14ac:dyDescent="0.25">
      <c r="A436" t="s">
        <v>167</v>
      </c>
      <c r="B436">
        <v>413</v>
      </c>
      <c r="C436" t="s">
        <v>605</v>
      </c>
      <c r="D436">
        <v>429.4</v>
      </c>
      <c r="E436">
        <v>0.83</v>
      </c>
      <c r="F436">
        <v>3564020</v>
      </c>
      <c r="G436">
        <v>0.214</v>
      </c>
      <c r="H436">
        <v>11</v>
      </c>
      <c r="I436">
        <v>16670986.096542832</v>
      </c>
      <c r="J436">
        <v>1827</v>
      </c>
      <c r="K436">
        <v>0.11</v>
      </c>
      <c r="L436">
        <v>16.600000000000001</v>
      </c>
      <c r="M436">
        <v>1810</v>
      </c>
      <c r="N436">
        <v>0.109</v>
      </c>
      <c r="O436">
        <v>1092</v>
      </c>
      <c r="P436">
        <v>5.2999999999999999E-2</v>
      </c>
      <c r="Q436">
        <v>4.8000000000000001E-2</v>
      </c>
      <c r="R436">
        <v>718</v>
      </c>
      <c r="S436">
        <v>651</v>
      </c>
      <c r="T436" t="s">
        <v>606</v>
      </c>
      <c r="U436">
        <v>46.37</v>
      </c>
    </row>
    <row r="437" spans="1:21" x14ac:dyDescent="0.25">
      <c r="A437" t="s">
        <v>461</v>
      </c>
      <c r="B437">
        <v>952</v>
      </c>
      <c r="C437" t="s">
        <v>605</v>
      </c>
      <c r="D437">
        <v>3.3</v>
      </c>
      <c r="E437">
        <v>1.7</v>
      </c>
      <c r="F437">
        <v>56100</v>
      </c>
      <c r="G437">
        <v>0.20799999999999999</v>
      </c>
      <c r="H437">
        <v>9</v>
      </c>
      <c r="I437">
        <v>270057.19931118708</v>
      </c>
      <c r="J437">
        <v>9.1999999999999993</v>
      </c>
      <c r="K437">
        <v>3.4000000000000002E-2</v>
      </c>
      <c r="L437">
        <v>0</v>
      </c>
      <c r="M437">
        <v>9.1999999999999993</v>
      </c>
      <c r="N437">
        <v>3.4000000000000002E-2</v>
      </c>
      <c r="O437">
        <v>18</v>
      </c>
      <c r="P437">
        <v>5.2999999999999999E-2</v>
      </c>
      <c r="Q437">
        <v>4.8000000000000001E-2</v>
      </c>
      <c r="R437">
        <v>0</v>
      </c>
      <c r="T437" t="s">
        <v>606</v>
      </c>
      <c r="U437">
        <v>1.22</v>
      </c>
    </row>
    <row r="438" spans="1:21" x14ac:dyDescent="0.25">
      <c r="A438" t="s">
        <v>273</v>
      </c>
      <c r="B438">
        <v>592</v>
      </c>
      <c r="C438" t="s">
        <v>605</v>
      </c>
      <c r="D438">
        <v>113.5</v>
      </c>
      <c r="E438">
        <v>0.49</v>
      </c>
      <c r="F438">
        <v>556150</v>
      </c>
      <c r="G438">
        <v>7.0000000000000001E-3</v>
      </c>
      <c r="H438">
        <v>9</v>
      </c>
      <c r="I438">
        <v>75312047.973625585</v>
      </c>
      <c r="J438">
        <v>8234</v>
      </c>
      <c r="K438">
        <v>0.109</v>
      </c>
      <c r="L438">
        <v>-326.60000000000002</v>
      </c>
      <c r="M438">
        <v>8561</v>
      </c>
      <c r="N438">
        <v>0.114</v>
      </c>
      <c r="O438">
        <v>4379</v>
      </c>
      <c r="P438">
        <v>5.2999999999999999E-2</v>
      </c>
      <c r="Q438">
        <v>4.8000000000000001E-2</v>
      </c>
      <c r="R438">
        <v>0</v>
      </c>
      <c r="S438">
        <v>2377</v>
      </c>
      <c r="T438" t="s">
        <v>606</v>
      </c>
      <c r="U438">
        <v>267.05</v>
      </c>
    </row>
    <row r="439" spans="1:21" x14ac:dyDescent="0.25">
      <c r="A439" t="s">
        <v>645</v>
      </c>
      <c r="B439">
        <v>3101</v>
      </c>
      <c r="C439" t="s">
        <v>605</v>
      </c>
      <c r="D439">
        <v>1.3</v>
      </c>
      <c r="E439">
        <v>0.5</v>
      </c>
      <c r="F439">
        <v>6500</v>
      </c>
      <c r="G439">
        <v>9.0999999999999998E-2</v>
      </c>
      <c r="H439">
        <v>9</v>
      </c>
      <c r="I439">
        <v>71485.573383830822</v>
      </c>
      <c r="J439">
        <v>3.8</v>
      </c>
      <c r="K439">
        <v>5.3999999999999999E-2</v>
      </c>
      <c r="L439">
        <v>0</v>
      </c>
      <c r="M439">
        <v>3.8</v>
      </c>
      <c r="N439">
        <v>5.2999999999999999E-2</v>
      </c>
      <c r="O439">
        <v>4.5</v>
      </c>
      <c r="P439">
        <v>5.2999999999999999E-2</v>
      </c>
      <c r="Q439">
        <v>4.8000000000000001E-2</v>
      </c>
      <c r="R439">
        <v>0</v>
      </c>
      <c r="T439" t="s">
        <v>606</v>
      </c>
      <c r="U439">
        <v>0.21</v>
      </c>
    </row>
  </sheetData>
  <sheetProtection sheet="1" objects="1" scenarios="1"/>
  <autoFilter ref="A2:Z439" xr:uid="{00000000-0009-0000-0000-000005000000}">
    <sortState xmlns:xlrd2="http://schemas.microsoft.com/office/spreadsheetml/2017/richdata2" ref="A3:Z439">
      <sortCondition ref="A2:A426"/>
    </sortState>
  </autoFilter>
  <conditionalFormatting sqref="A1:A1048576">
    <cfRule type="duplicateValues" dxfId="1"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7"/>
  <dimension ref="A1:AJ990"/>
  <sheetViews>
    <sheetView workbookViewId="0">
      <selection activeCell="A2" sqref="A2"/>
    </sheetView>
  </sheetViews>
  <sheetFormatPr defaultRowHeight="15" x14ac:dyDescent="0.25"/>
  <cols>
    <col min="1" max="1" width="39.5703125" bestFit="1" customWidth="1"/>
    <col min="5" max="5" width="13.42578125" customWidth="1"/>
  </cols>
  <sheetData>
    <row r="1" spans="1:36" x14ac:dyDescent="0.25">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row>
    <row r="2" spans="1:36" x14ac:dyDescent="0.25">
      <c r="A2" s="8" t="s">
        <v>0</v>
      </c>
      <c r="B2" s="8" t="s">
        <v>583</v>
      </c>
      <c r="C2" s="8" t="s">
        <v>662</v>
      </c>
      <c r="D2" s="8" t="s">
        <v>663</v>
      </c>
      <c r="E2" s="8" t="s">
        <v>664</v>
      </c>
      <c r="F2" s="8" t="s">
        <v>471</v>
      </c>
      <c r="G2" s="8" t="s">
        <v>665</v>
      </c>
      <c r="H2" s="8" t="s">
        <v>666</v>
      </c>
      <c r="I2" s="8" t="s">
        <v>1309</v>
      </c>
      <c r="J2" s="8" t="s">
        <v>683</v>
      </c>
      <c r="K2" s="8" t="s">
        <v>1310</v>
      </c>
      <c r="L2" s="8" t="s">
        <v>682</v>
      </c>
      <c r="M2" s="8" t="s">
        <v>1311</v>
      </c>
      <c r="N2" s="8" t="s">
        <v>684</v>
      </c>
      <c r="O2" s="8" t="s">
        <v>681</v>
      </c>
      <c r="P2" s="8" t="s">
        <v>685</v>
      </c>
      <c r="Q2" s="8" t="s">
        <v>667</v>
      </c>
      <c r="R2" s="8" t="s">
        <v>668</v>
      </c>
      <c r="S2" s="8" t="s">
        <v>669</v>
      </c>
      <c r="T2" s="8" t="s">
        <v>670</v>
      </c>
      <c r="U2" s="8" t="s">
        <v>671</v>
      </c>
      <c r="V2" s="8" t="s">
        <v>672</v>
      </c>
      <c r="W2" s="8" t="s">
        <v>1312</v>
      </c>
      <c r="X2" s="8" t="s">
        <v>673</v>
      </c>
      <c r="Y2" s="8" t="s">
        <v>674</v>
      </c>
      <c r="Z2" s="8" t="s">
        <v>1313</v>
      </c>
      <c r="AA2" s="8" t="s">
        <v>675</v>
      </c>
      <c r="AB2" s="8" t="s">
        <v>676</v>
      </c>
      <c r="AC2" s="8" t="s">
        <v>677</v>
      </c>
      <c r="AD2" s="8" t="s">
        <v>678</v>
      </c>
      <c r="AE2" s="8" t="s">
        <v>679</v>
      </c>
      <c r="AF2" s="8" t="s">
        <v>1314</v>
      </c>
      <c r="AG2" s="8" t="s">
        <v>680</v>
      </c>
      <c r="AH2" s="8" t="s">
        <v>1315</v>
      </c>
      <c r="AI2" s="9" t="s">
        <v>1316</v>
      </c>
      <c r="AJ2" s="10" t="s">
        <v>1317</v>
      </c>
    </row>
    <row r="3" spans="1:36" x14ac:dyDescent="0.25">
      <c r="A3" t="s">
        <v>1156</v>
      </c>
      <c r="B3">
        <v>37023</v>
      </c>
      <c r="C3">
        <v>2</v>
      </c>
      <c r="D3" t="s">
        <v>895</v>
      </c>
      <c r="E3">
        <v>185</v>
      </c>
      <c r="F3">
        <v>15</v>
      </c>
      <c r="G3" t="s">
        <v>687</v>
      </c>
      <c r="H3" t="s">
        <v>690</v>
      </c>
      <c r="I3" t="s">
        <v>691</v>
      </c>
      <c r="J3" t="s">
        <v>687</v>
      </c>
      <c r="K3" t="s">
        <v>687</v>
      </c>
      <c r="L3" t="s">
        <v>687</v>
      </c>
      <c r="M3" t="s">
        <v>687</v>
      </c>
      <c r="N3" t="s">
        <v>687</v>
      </c>
      <c r="O3" t="s">
        <v>691</v>
      </c>
      <c r="P3" t="s">
        <v>687</v>
      </c>
      <c r="Q3" s="2">
        <v>0</v>
      </c>
      <c r="R3" t="s">
        <v>687</v>
      </c>
      <c r="S3">
        <v>0</v>
      </c>
      <c r="T3" t="s">
        <v>687</v>
      </c>
      <c r="U3">
        <v>0</v>
      </c>
      <c r="V3" t="s">
        <v>687</v>
      </c>
      <c r="X3" t="s">
        <v>687</v>
      </c>
      <c r="Y3" t="s">
        <v>690</v>
      </c>
      <c r="Z3">
        <v>1</v>
      </c>
      <c r="AA3">
        <v>0</v>
      </c>
      <c r="AB3" t="s">
        <v>687</v>
      </c>
      <c r="AC3">
        <v>0</v>
      </c>
      <c r="AD3" t="s">
        <v>687</v>
      </c>
      <c r="AE3">
        <v>53000411</v>
      </c>
      <c r="AG3">
        <v>53000410</v>
      </c>
      <c r="AH3">
        <v>1</v>
      </c>
      <c r="AI3" s="2"/>
      <c r="AJ3" t="s">
        <v>1318</v>
      </c>
    </row>
    <row r="4" spans="1:36" x14ac:dyDescent="0.25">
      <c r="A4" t="s">
        <v>1157</v>
      </c>
      <c r="B4">
        <v>37024</v>
      </c>
      <c r="C4">
        <v>2</v>
      </c>
      <c r="D4" t="s">
        <v>895</v>
      </c>
      <c r="E4">
        <v>185</v>
      </c>
      <c r="F4">
        <v>15</v>
      </c>
      <c r="G4" t="s">
        <v>687</v>
      </c>
      <c r="H4" t="s">
        <v>691</v>
      </c>
      <c r="I4" t="s">
        <v>687</v>
      </c>
      <c r="J4" t="s">
        <v>687</v>
      </c>
      <c r="K4" t="s">
        <v>687</v>
      </c>
      <c r="L4" t="s">
        <v>687</v>
      </c>
      <c r="M4" t="s">
        <v>687</v>
      </c>
      <c r="N4" t="s">
        <v>687</v>
      </c>
      <c r="O4">
        <v>0</v>
      </c>
      <c r="P4" t="s">
        <v>687</v>
      </c>
      <c r="Q4" s="2">
        <v>0</v>
      </c>
      <c r="R4" t="s">
        <v>687</v>
      </c>
      <c r="S4">
        <v>0</v>
      </c>
      <c r="T4" t="s">
        <v>687</v>
      </c>
      <c r="U4">
        <v>0</v>
      </c>
      <c r="V4" t="s">
        <v>687</v>
      </c>
      <c r="X4" t="s">
        <v>687</v>
      </c>
      <c r="Y4" t="s">
        <v>691</v>
      </c>
      <c r="Z4">
        <v>1</v>
      </c>
      <c r="AA4">
        <v>0</v>
      </c>
      <c r="AB4" t="s">
        <v>687</v>
      </c>
      <c r="AC4">
        <v>0</v>
      </c>
      <c r="AD4" t="s">
        <v>687</v>
      </c>
      <c r="AE4">
        <v>53000413</v>
      </c>
      <c r="AG4">
        <v>53000412</v>
      </c>
      <c r="AH4">
        <v>1</v>
      </c>
      <c r="AI4" s="2"/>
      <c r="AJ4" t="s">
        <v>1318</v>
      </c>
    </row>
    <row r="5" spans="1:36" x14ac:dyDescent="0.25">
      <c r="A5" t="s">
        <v>647</v>
      </c>
      <c r="B5">
        <v>6237</v>
      </c>
      <c r="C5">
        <v>2</v>
      </c>
      <c r="D5" t="s">
        <v>900</v>
      </c>
      <c r="E5">
        <v>330</v>
      </c>
      <c r="F5">
        <v>15</v>
      </c>
      <c r="G5" t="s">
        <v>687</v>
      </c>
      <c r="H5" t="s">
        <v>702</v>
      </c>
      <c r="I5" t="s">
        <v>691</v>
      </c>
      <c r="J5" t="s">
        <v>687</v>
      </c>
      <c r="K5" t="s">
        <v>691</v>
      </c>
      <c r="L5" t="s">
        <v>687</v>
      </c>
      <c r="M5" t="s">
        <v>687</v>
      </c>
      <c r="N5" t="s">
        <v>687</v>
      </c>
      <c r="O5" t="s">
        <v>687</v>
      </c>
      <c r="P5" t="s">
        <v>687</v>
      </c>
      <c r="Q5" s="2">
        <v>0</v>
      </c>
      <c r="R5" t="s">
        <v>687</v>
      </c>
      <c r="S5">
        <v>0</v>
      </c>
      <c r="T5" t="s">
        <v>687</v>
      </c>
      <c r="U5">
        <v>0</v>
      </c>
      <c r="V5" t="s">
        <v>687</v>
      </c>
      <c r="X5" t="s">
        <v>687</v>
      </c>
      <c r="Y5" t="s">
        <v>702</v>
      </c>
      <c r="Z5">
        <v>1</v>
      </c>
      <c r="AA5">
        <v>0</v>
      </c>
      <c r="AB5" t="s">
        <v>687</v>
      </c>
      <c r="AC5">
        <v>0</v>
      </c>
      <c r="AD5" t="s">
        <v>687</v>
      </c>
      <c r="AE5">
        <v>54000470</v>
      </c>
      <c r="AG5">
        <v>54000066</v>
      </c>
      <c r="AH5">
        <v>1</v>
      </c>
      <c r="AI5" s="2"/>
      <c r="AJ5" t="s">
        <v>1318</v>
      </c>
    </row>
    <row r="6" spans="1:36" x14ac:dyDescent="0.25">
      <c r="A6" t="s">
        <v>446</v>
      </c>
      <c r="B6">
        <v>915</v>
      </c>
      <c r="C6">
        <v>2</v>
      </c>
      <c r="D6" t="s">
        <v>908</v>
      </c>
      <c r="E6">
        <v>390</v>
      </c>
      <c r="F6">
        <v>10</v>
      </c>
      <c r="G6" t="s">
        <v>687</v>
      </c>
      <c r="H6" t="s">
        <v>690</v>
      </c>
      <c r="I6" t="s">
        <v>688</v>
      </c>
      <c r="J6" t="s">
        <v>687</v>
      </c>
      <c r="K6" t="s">
        <v>687</v>
      </c>
      <c r="L6" t="s">
        <v>687</v>
      </c>
      <c r="M6" t="s">
        <v>687</v>
      </c>
      <c r="N6" t="s">
        <v>687</v>
      </c>
      <c r="O6" t="s">
        <v>687</v>
      </c>
      <c r="P6" t="s">
        <v>687</v>
      </c>
      <c r="Q6" s="2">
        <v>0</v>
      </c>
      <c r="R6" t="s">
        <v>687</v>
      </c>
      <c r="S6" t="s">
        <v>690</v>
      </c>
      <c r="T6" t="s">
        <v>687</v>
      </c>
      <c r="U6">
        <v>0</v>
      </c>
      <c r="V6" t="s">
        <v>687</v>
      </c>
      <c r="X6" t="s">
        <v>687</v>
      </c>
      <c r="Y6" t="s">
        <v>688</v>
      </c>
      <c r="Z6">
        <v>1</v>
      </c>
      <c r="AA6">
        <v>0</v>
      </c>
      <c r="AB6" t="s">
        <v>687</v>
      </c>
      <c r="AC6">
        <v>0</v>
      </c>
      <c r="AD6" t="s">
        <v>687</v>
      </c>
      <c r="AE6">
        <v>60000193</v>
      </c>
      <c r="AF6">
        <v>1</v>
      </c>
      <c r="AG6">
        <v>60000043</v>
      </c>
      <c r="AH6">
        <v>1</v>
      </c>
      <c r="AI6" s="2"/>
      <c r="AJ6" t="s">
        <v>1318</v>
      </c>
    </row>
    <row r="7" spans="1:36" x14ac:dyDescent="0.25">
      <c r="A7" t="s">
        <v>1046</v>
      </c>
      <c r="B7">
        <v>2404</v>
      </c>
      <c r="C7">
        <v>2</v>
      </c>
      <c r="D7" t="s">
        <v>904</v>
      </c>
      <c r="E7">
        <v>155</v>
      </c>
      <c r="F7">
        <v>17</v>
      </c>
      <c r="G7" t="s">
        <v>687</v>
      </c>
      <c r="H7" t="s">
        <v>1303</v>
      </c>
      <c r="I7">
        <v>0</v>
      </c>
      <c r="J7" t="s">
        <v>687</v>
      </c>
      <c r="K7">
        <v>0</v>
      </c>
      <c r="L7" t="s">
        <v>687</v>
      </c>
      <c r="M7">
        <v>0</v>
      </c>
      <c r="N7" t="s">
        <v>687</v>
      </c>
      <c r="O7">
        <v>0</v>
      </c>
      <c r="P7" t="s">
        <v>687</v>
      </c>
      <c r="Q7" s="2">
        <v>0</v>
      </c>
      <c r="R7" t="s">
        <v>687</v>
      </c>
      <c r="S7">
        <v>0</v>
      </c>
      <c r="T7" t="s">
        <v>687</v>
      </c>
      <c r="U7">
        <v>0</v>
      </c>
      <c r="V7" t="s">
        <v>687</v>
      </c>
      <c r="X7" t="s">
        <v>687</v>
      </c>
      <c r="Y7">
        <v>0</v>
      </c>
      <c r="AA7">
        <v>0</v>
      </c>
      <c r="AB7" t="s">
        <v>687</v>
      </c>
      <c r="AC7">
        <v>0</v>
      </c>
      <c r="AD7" t="s">
        <v>687</v>
      </c>
      <c r="AE7" t="s">
        <v>806</v>
      </c>
      <c r="AG7" t="s">
        <v>806</v>
      </c>
      <c r="AI7" s="2"/>
      <c r="AJ7" t="s">
        <v>1319</v>
      </c>
    </row>
    <row r="8" spans="1:36" x14ac:dyDescent="0.25">
      <c r="A8" t="s">
        <v>1036</v>
      </c>
      <c r="B8">
        <v>2303</v>
      </c>
      <c r="C8">
        <v>2</v>
      </c>
      <c r="D8" t="s">
        <v>895</v>
      </c>
      <c r="E8">
        <v>230</v>
      </c>
      <c r="F8">
        <v>10</v>
      </c>
      <c r="G8" t="s">
        <v>687</v>
      </c>
      <c r="H8" t="s">
        <v>690</v>
      </c>
      <c r="I8" t="s">
        <v>691</v>
      </c>
      <c r="J8" t="s">
        <v>687</v>
      </c>
      <c r="K8" t="s">
        <v>691</v>
      </c>
      <c r="L8" t="s">
        <v>687</v>
      </c>
      <c r="M8" t="s">
        <v>687</v>
      </c>
      <c r="N8" t="s">
        <v>687</v>
      </c>
      <c r="O8" t="s">
        <v>691</v>
      </c>
      <c r="P8" t="s">
        <v>687</v>
      </c>
      <c r="Q8" s="2">
        <v>0</v>
      </c>
      <c r="R8" t="s">
        <v>687</v>
      </c>
      <c r="S8" t="s">
        <v>691</v>
      </c>
      <c r="T8" t="s">
        <v>687</v>
      </c>
      <c r="U8">
        <v>0</v>
      </c>
      <c r="V8" t="s">
        <v>687</v>
      </c>
      <c r="X8" t="s">
        <v>687</v>
      </c>
      <c r="Y8" t="s">
        <v>690</v>
      </c>
      <c r="Z8">
        <v>1</v>
      </c>
      <c r="AA8">
        <v>0</v>
      </c>
      <c r="AB8" t="s">
        <v>687</v>
      </c>
      <c r="AC8">
        <v>0</v>
      </c>
      <c r="AD8" t="s">
        <v>687</v>
      </c>
      <c r="AE8">
        <v>50000422</v>
      </c>
      <c r="AF8">
        <v>1</v>
      </c>
      <c r="AG8">
        <v>50000114</v>
      </c>
      <c r="AH8">
        <v>1</v>
      </c>
      <c r="AI8" s="2"/>
      <c r="AJ8" t="s">
        <v>1318</v>
      </c>
    </row>
    <row r="9" spans="1:36" x14ac:dyDescent="0.25">
      <c r="A9" t="s">
        <v>765</v>
      </c>
      <c r="B9">
        <v>247</v>
      </c>
      <c r="C9">
        <v>1</v>
      </c>
      <c r="D9" t="s">
        <v>764</v>
      </c>
      <c r="E9">
        <v>787</v>
      </c>
      <c r="F9">
        <v>11</v>
      </c>
      <c r="G9" t="s">
        <v>687</v>
      </c>
      <c r="H9" t="s">
        <v>691</v>
      </c>
      <c r="I9" t="s">
        <v>687</v>
      </c>
      <c r="J9" t="s">
        <v>687</v>
      </c>
      <c r="K9" t="s">
        <v>691</v>
      </c>
      <c r="L9" t="s">
        <v>687</v>
      </c>
      <c r="M9" t="s">
        <v>687</v>
      </c>
      <c r="N9" t="s">
        <v>687</v>
      </c>
      <c r="O9" t="s">
        <v>691</v>
      </c>
      <c r="P9" t="s">
        <v>687</v>
      </c>
      <c r="Q9" s="2">
        <v>0</v>
      </c>
      <c r="R9" t="s">
        <v>687</v>
      </c>
      <c r="S9">
        <v>0</v>
      </c>
      <c r="T9" t="s">
        <v>687</v>
      </c>
      <c r="U9">
        <v>0</v>
      </c>
      <c r="V9" t="s">
        <v>687</v>
      </c>
      <c r="X9" t="s">
        <v>687</v>
      </c>
      <c r="Y9" t="s">
        <v>687</v>
      </c>
      <c r="Z9">
        <v>1</v>
      </c>
      <c r="AA9">
        <v>0</v>
      </c>
      <c r="AB9" t="s">
        <v>687</v>
      </c>
      <c r="AC9">
        <v>0</v>
      </c>
      <c r="AD9" t="s">
        <v>687</v>
      </c>
      <c r="AE9">
        <v>9000290</v>
      </c>
      <c r="AG9">
        <v>9000009</v>
      </c>
      <c r="AH9">
        <v>1</v>
      </c>
      <c r="AI9" s="2"/>
      <c r="AJ9" t="s">
        <v>1318</v>
      </c>
    </row>
    <row r="10" spans="1:36" x14ac:dyDescent="0.25">
      <c r="A10" t="s">
        <v>867</v>
      </c>
      <c r="B10">
        <v>580</v>
      </c>
      <c r="C10">
        <v>1</v>
      </c>
      <c r="D10" t="s">
        <v>866</v>
      </c>
      <c r="E10">
        <v>706</v>
      </c>
      <c r="F10">
        <v>9</v>
      </c>
      <c r="G10" t="s">
        <v>687</v>
      </c>
      <c r="H10" t="s">
        <v>702</v>
      </c>
      <c r="I10" t="s">
        <v>691</v>
      </c>
      <c r="J10" t="s">
        <v>687</v>
      </c>
      <c r="K10" t="s">
        <v>691</v>
      </c>
      <c r="L10" t="s">
        <v>687</v>
      </c>
      <c r="M10" t="s">
        <v>687</v>
      </c>
      <c r="N10" t="s">
        <v>687</v>
      </c>
      <c r="O10" t="s">
        <v>691</v>
      </c>
      <c r="P10" t="s">
        <v>687</v>
      </c>
      <c r="Q10" s="2">
        <v>0</v>
      </c>
      <c r="R10" t="s">
        <v>687</v>
      </c>
      <c r="S10" t="s">
        <v>702</v>
      </c>
      <c r="T10" t="s">
        <v>687</v>
      </c>
      <c r="U10">
        <v>0</v>
      </c>
      <c r="V10" t="s">
        <v>687</v>
      </c>
      <c r="X10" t="s">
        <v>687</v>
      </c>
      <c r="Y10" t="s">
        <v>702</v>
      </c>
      <c r="Z10">
        <v>1</v>
      </c>
      <c r="AA10">
        <v>0</v>
      </c>
      <c r="AB10" t="s">
        <v>687</v>
      </c>
      <c r="AC10">
        <v>0</v>
      </c>
      <c r="AD10" t="s">
        <v>687</v>
      </c>
      <c r="AE10">
        <v>23000237</v>
      </c>
      <c r="AF10">
        <v>1</v>
      </c>
      <c r="AG10">
        <v>23000020</v>
      </c>
      <c r="AH10">
        <v>1</v>
      </c>
      <c r="AI10" s="2"/>
      <c r="AJ10" t="s">
        <v>1318</v>
      </c>
    </row>
    <row r="11" spans="1:36" x14ac:dyDescent="0.25">
      <c r="A11" t="s">
        <v>25</v>
      </c>
      <c r="B11">
        <v>93</v>
      </c>
      <c r="C11">
        <v>1</v>
      </c>
      <c r="D11" t="s">
        <v>729</v>
      </c>
      <c r="E11">
        <v>580</v>
      </c>
      <c r="F11">
        <v>10</v>
      </c>
      <c r="G11" t="s">
        <v>687</v>
      </c>
      <c r="H11" t="s">
        <v>690</v>
      </c>
      <c r="I11" t="s">
        <v>691</v>
      </c>
      <c r="J11" t="s">
        <v>687</v>
      </c>
      <c r="K11" t="s">
        <v>691</v>
      </c>
      <c r="L11" t="s">
        <v>687</v>
      </c>
      <c r="M11" t="s">
        <v>687</v>
      </c>
      <c r="N11" t="s">
        <v>687</v>
      </c>
      <c r="O11" t="s">
        <v>687</v>
      </c>
      <c r="P11" t="s">
        <v>687</v>
      </c>
      <c r="Q11" s="2">
        <v>0</v>
      </c>
      <c r="R11">
        <v>0</v>
      </c>
      <c r="S11">
        <v>0</v>
      </c>
      <c r="T11">
        <v>0</v>
      </c>
      <c r="U11" t="s">
        <v>691</v>
      </c>
      <c r="V11" t="s">
        <v>687</v>
      </c>
      <c r="X11" t="s">
        <v>687</v>
      </c>
      <c r="Y11" t="s">
        <v>691</v>
      </c>
      <c r="Z11">
        <v>1</v>
      </c>
      <c r="AA11">
        <v>0</v>
      </c>
      <c r="AB11" t="s">
        <v>687</v>
      </c>
      <c r="AC11" t="s">
        <v>690</v>
      </c>
      <c r="AD11" t="s">
        <v>687</v>
      </c>
      <c r="AE11">
        <v>41000143</v>
      </c>
      <c r="AF11">
        <v>1</v>
      </c>
      <c r="AG11">
        <v>41000001</v>
      </c>
      <c r="AH11">
        <v>1</v>
      </c>
      <c r="AI11" s="2"/>
      <c r="AJ11" t="s">
        <v>1318</v>
      </c>
    </row>
    <row r="12" spans="1:36" x14ac:dyDescent="0.25">
      <c r="A12" t="s">
        <v>1004</v>
      </c>
      <c r="B12">
        <v>1807</v>
      </c>
      <c r="C12">
        <v>1</v>
      </c>
      <c r="D12" t="s">
        <v>748</v>
      </c>
      <c r="E12">
        <v>760</v>
      </c>
      <c r="F12">
        <v>13</v>
      </c>
      <c r="G12" t="s">
        <v>687</v>
      </c>
      <c r="H12" t="s">
        <v>1303</v>
      </c>
      <c r="I12">
        <v>0</v>
      </c>
      <c r="J12" t="s">
        <v>687</v>
      </c>
      <c r="K12">
        <v>0</v>
      </c>
      <c r="L12" t="s">
        <v>687</v>
      </c>
      <c r="M12">
        <v>0</v>
      </c>
      <c r="N12" t="s">
        <v>687</v>
      </c>
      <c r="O12">
        <v>0</v>
      </c>
      <c r="P12" t="s">
        <v>687</v>
      </c>
      <c r="Q12" s="2">
        <v>0</v>
      </c>
      <c r="R12" t="s">
        <v>687</v>
      </c>
      <c r="S12">
        <v>0</v>
      </c>
      <c r="T12" t="s">
        <v>687</v>
      </c>
      <c r="U12">
        <v>0</v>
      </c>
      <c r="V12" t="s">
        <v>687</v>
      </c>
      <c r="X12" t="s">
        <v>687</v>
      </c>
      <c r="Y12">
        <v>0</v>
      </c>
      <c r="AA12">
        <v>0</v>
      </c>
      <c r="AB12" t="s">
        <v>687</v>
      </c>
      <c r="AC12">
        <v>0</v>
      </c>
      <c r="AD12" t="s">
        <v>687</v>
      </c>
      <c r="AE12">
        <v>25003316</v>
      </c>
      <c r="AG12">
        <v>25003315</v>
      </c>
      <c r="AI12" s="2"/>
      <c r="AJ12" t="s">
        <v>1319</v>
      </c>
    </row>
    <row r="13" spans="1:36" x14ac:dyDescent="0.25">
      <c r="A13" t="s">
        <v>180</v>
      </c>
      <c r="B13">
        <v>446</v>
      </c>
      <c r="C13">
        <v>1</v>
      </c>
      <c r="D13" t="s">
        <v>757</v>
      </c>
      <c r="E13">
        <v>740</v>
      </c>
      <c r="F13">
        <v>9</v>
      </c>
      <c r="G13" t="s">
        <v>687</v>
      </c>
      <c r="H13" t="s">
        <v>691</v>
      </c>
      <c r="I13" t="s">
        <v>687</v>
      </c>
      <c r="J13" t="s">
        <v>687</v>
      </c>
      <c r="K13" t="s">
        <v>687</v>
      </c>
      <c r="L13" t="s">
        <v>687</v>
      </c>
      <c r="M13" t="s">
        <v>687</v>
      </c>
      <c r="N13" t="s">
        <v>687</v>
      </c>
      <c r="O13" t="s">
        <v>687</v>
      </c>
      <c r="P13" t="s">
        <v>687</v>
      </c>
      <c r="Q13" s="2">
        <v>0</v>
      </c>
      <c r="R13" t="s">
        <v>687</v>
      </c>
      <c r="S13" t="s">
        <v>691</v>
      </c>
      <c r="T13" t="s">
        <v>687</v>
      </c>
      <c r="U13">
        <v>0</v>
      </c>
      <c r="V13" t="s">
        <v>687</v>
      </c>
      <c r="X13" t="s">
        <v>687</v>
      </c>
      <c r="Y13" t="s">
        <v>691</v>
      </c>
      <c r="Z13">
        <v>1</v>
      </c>
      <c r="AA13">
        <v>0</v>
      </c>
      <c r="AB13" t="s">
        <v>687</v>
      </c>
      <c r="AC13">
        <v>0</v>
      </c>
      <c r="AD13" t="s">
        <v>687</v>
      </c>
      <c r="AE13">
        <v>21006080</v>
      </c>
      <c r="AF13">
        <v>1</v>
      </c>
      <c r="AG13">
        <v>21000322</v>
      </c>
      <c r="AH13">
        <v>1</v>
      </c>
      <c r="AI13" s="2"/>
      <c r="AJ13" t="s">
        <v>1318</v>
      </c>
    </row>
    <row r="14" spans="1:36" x14ac:dyDescent="0.25">
      <c r="A14" t="s">
        <v>181</v>
      </c>
      <c r="B14">
        <v>447</v>
      </c>
      <c r="C14">
        <v>1</v>
      </c>
      <c r="D14" t="s">
        <v>757</v>
      </c>
      <c r="E14">
        <v>740</v>
      </c>
      <c r="F14">
        <v>9</v>
      </c>
      <c r="G14" t="s">
        <v>687</v>
      </c>
      <c r="H14" t="s">
        <v>687</v>
      </c>
      <c r="I14" t="s">
        <v>687</v>
      </c>
      <c r="J14" t="s">
        <v>687</v>
      </c>
      <c r="K14" t="s">
        <v>688</v>
      </c>
      <c r="L14" t="s">
        <v>687</v>
      </c>
      <c r="M14" t="s">
        <v>687</v>
      </c>
      <c r="N14" t="s">
        <v>687</v>
      </c>
      <c r="O14" t="s">
        <v>688</v>
      </c>
      <c r="P14" t="s">
        <v>687</v>
      </c>
      <c r="Q14" s="2">
        <v>0</v>
      </c>
      <c r="R14" t="s">
        <v>687</v>
      </c>
      <c r="S14" t="s">
        <v>687</v>
      </c>
      <c r="T14" t="s">
        <v>687</v>
      </c>
      <c r="U14">
        <v>0</v>
      </c>
      <c r="V14" t="s">
        <v>687</v>
      </c>
      <c r="X14" t="s">
        <v>687</v>
      </c>
      <c r="Y14" t="s">
        <v>687</v>
      </c>
      <c r="Z14">
        <v>1</v>
      </c>
      <c r="AA14">
        <v>0</v>
      </c>
      <c r="AB14" t="s">
        <v>687</v>
      </c>
      <c r="AC14">
        <v>0</v>
      </c>
      <c r="AD14" t="s">
        <v>687</v>
      </c>
      <c r="AE14">
        <v>21002658</v>
      </c>
      <c r="AF14">
        <v>1</v>
      </c>
      <c r="AG14">
        <v>21000976</v>
      </c>
      <c r="AH14">
        <v>1</v>
      </c>
      <c r="AI14" s="2"/>
      <c r="AJ14" t="s">
        <v>1320</v>
      </c>
    </row>
    <row r="15" spans="1:36" x14ac:dyDescent="0.25">
      <c r="A15" t="s">
        <v>182</v>
      </c>
      <c r="B15">
        <v>448</v>
      </c>
      <c r="C15">
        <v>1</v>
      </c>
      <c r="D15" t="s">
        <v>757</v>
      </c>
      <c r="E15">
        <v>740</v>
      </c>
      <c r="F15">
        <v>10</v>
      </c>
      <c r="G15" t="s">
        <v>687</v>
      </c>
      <c r="H15" t="s">
        <v>687</v>
      </c>
      <c r="I15" t="s">
        <v>688</v>
      </c>
      <c r="J15" t="s">
        <v>687</v>
      </c>
      <c r="K15" t="s">
        <v>688</v>
      </c>
      <c r="L15" t="s">
        <v>687</v>
      </c>
      <c r="M15" t="s">
        <v>688</v>
      </c>
      <c r="N15" t="s">
        <v>687</v>
      </c>
      <c r="O15" t="s">
        <v>688</v>
      </c>
      <c r="P15" t="s">
        <v>687</v>
      </c>
      <c r="Q15" s="2">
        <v>0</v>
      </c>
      <c r="R15" t="s">
        <v>687</v>
      </c>
      <c r="S15" t="s">
        <v>688</v>
      </c>
      <c r="T15" t="s">
        <v>687</v>
      </c>
      <c r="U15">
        <v>0</v>
      </c>
      <c r="V15" t="s">
        <v>687</v>
      </c>
      <c r="X15" t="s">
        <v>687</v>
      </c>
      <c r="Y15" t="s">
        <v>688</v>
      </c>
      <c r="Z15">
        <v>1</v>
      </c>
      <c r="AA15">
        <v>0</v>
      </c>
      <c r="AB15" t="s">
        <v>687</v>
      </c>
      <c r="AC15">
        <v>0</v>
      </c>
      <c r="AD15" t="s">
        <v>687</v>
      </c>
      <c r="AE15">
        <v>21001916</v>
      </c>
      <c r="AF15">
        <v>1</v>
      </c>
      <c r="AG15">
        <v>21000339</v>
      </c>
      <c r="AH15">
        <v>1</v>
      </c>
      <c r="AI15" s="2"/>
      <c r="AJ15" t="s">
        <v>1320</v>
      </c>
    </row>
    <row r="16" spans="1:36" x14ac:dyDescent="0.25">
      <c r="A16" t="s">
        <v>622</v>
      </c>
      <c r="B16">
        <v>683</v>
      </c>
      <c r="C16">
        <v>2</v>
      </c>
      <c r="D16" t="s">
        <v>896</v>
      </c>
      <c r="E16">
        <v>270</v>
      </c>
      <c r="F16">
        <v>13</v>
      </c>
      <c r="G16" t="s">
        <v>702</v>
      </c>
      <c r="H16" t="s">
        <v>702</v>
      </c>
      <c r="I16" t="s">
        <v>691</v>
      </c>
      <c r="J16" t="s">
        <v>691</v>
      </c>
      <c r="K16" t="s">
        <v>691</v>
      </c>
      <c r="L16" t="s">
        <v>691</v>
      </c>
      <c r="M16" t="s">
        <v>687</v>
      </c>
      <c r="N16" t="s">
        <v>687</v>
      </c>
      <c r="O16" t="s">
        <v>691</v>
      </c>
      <c r="P16" t="s">
        <v>691</v>
      </c>
      <c r="Q16" s="2">
        <v>0</v>
      </c>
      <c r="R16" t="s">
        <v>728</v>
      </c>
      <c r="S16" t="s">
        <v>690</v>
      </c>
      <c r="T16" t="s">
        <v>690</v>
      </c>
      <c r="U16">
        <v>0</v>
      </c>
      <c r="V16" t="s">
        <v>728</v>
      </c>
      <c r="X16" t="s">
        <v>702</v>
      </c>
      <c r="Y16" t="s">
        <v>702</v>
      </c>
      <c r="Z16">
        <v>1</v>
      </c>
      <c r="AA16">
        <v>0</v>
      </c>
      <c r="AB16" t="s">
        <v>728</v>
      </c>
      <c r="AC16">
        <v>0</v>
      </c>
      <c r="AD16" t="s">
        <v>728</v>
      </c>
      <c r="AE16">
        <v>49000147</v>
      </c>
      <c r="AF16">
        <v>1</v>
      </c>
      <c r="AG16">
        <v>49000047</v>
      </c>
      <c r="AH16">
        <v>1</v>
      </c>
      <c r="AI16" s="2"/>
      <c r="AJ16" t="s">
        <v>1321</v>
      </c>
    </row>
    <row r="17" spans="1:36" x14ac:dyDescent="0.25">
      <c r="A17" t="s">
        <v>1000</v>
      </c>
      <c r="B17">
        <v>1802</v>
      </c>
      <c r="C17">
        <v>1</v>
      </c>
      <c r="D17" t="s">
        <v>748</v>
      </c>
      <c r="E17">
        <v>760</v>
      </c>
      <c r="F17">
        <v>13</v>
      </c>
      <c r="G17" t="s">
        <v>687</v>
      </c>
      <c r="H17" t="s">
        <v>691</v>
      </c>
      <c r="I17" t="s">
        <v>688</v>
      </c>
      <c r="J17" t="s">
        <v>687</v>
      </c>
      <c r="K17" t="s">
        <v>691</v>
      </c>
      <c r="L17" t="s">
        <v>687</v>
      </c>
      <c r="M17" t="s">
        <v>687</v>
      </c>
      <c r="N17" t="s">
        <v>687</v>
      </c>
      <c r="O17">
        <v>0</v>
      </c>
      <c r="P17" t="s">
        <v>687</v>
      </c>
      <c r="Q17" s="2">
        <v>0</v>
      </c>
      <c r="R17" t="s">
        <v>687</v>
      </c>
      <c r="S17">
        <v>0</v>
      </c>
      <c r="T17" t="s">
        <v>687</v>
      </c>
      <c r="U17">
        <v>0</v>
      </c>
      <c r="V17" t="s">
        <v>687</v>
      </c>
      <c r="X17" t="s">
        <v>687</v>
      </c>
      <c r="Y17" t="s">
        <v>691</v>
      </c>
      <c r="Z17">
        <v>1</v>
      </c>
      <c r="AA17">
        <v>0</v>
      </c>
      <c r="AB17" t="s">
        <v>687</v>
      </c>
      <c r="AC17">
        <v>0</v>
      </c>
      <c r="AD17" t="s">
        <v>687</v>
      </c>
      <c r="AE17">
        <v>25003803</v>
      </c>
      <c r="AG17">
        <v>25000904</v>
      </c>
      <c r="AH17">
        <v>1</v>
      </c>
      <c r="AI17" s="2"/>
      <c r="AJ17" t="s">
        <v>1318</v>
      </c>
    </row>
    <row r="18" spans="1:36" x14ac:dyDescent="0.25">
      <c r="A18" t="s">
        <v>1150</v>
      </c>
      <c r="B18">
        <v>36389</v>
      </c>
      <c r="C18">
        <v>1</v>
      </c>
      <c r="D18" t="s">
        <v>748</v>
      </c>
      <c r="E18">
        <v>760</v>
      </c>
      <c r="F18">
        <v>13</v>
      </c>
      <c r="G18" t="s">
        <v>687</v>
      </c>
      <c r="H18" t="s">
        <v>688</v>
      </c>
      <c r="I18" t="s">
        <v>688</v>
      </c>
      <c r="J18" t="s">
        <v>687</v>
      </c>
      <c r="K18" t="s">
        <v>1322</v>
      </c>
      <c r="L18" t="s">
        <v>687</v>
      </c>
      <c r="M18" t="s">
        <v>688</v>
      </c>
      <c r="N18" t="s">
        <v>687</v>
      </c>
      <c r="O18">
        <v>0</v>
      </c>
      <c r="P18" t="s">
        <v>687</v>
      </c>
      <c r="Q18" s="2">
        <v>0</v>
      </c>
      <c r="R18" t="s">
        <v>687</v>
      </c>
      <c r="S18" t="s">
        <v>688</v>
      </c>
      <c r="T18" t="s">
        <v>687</v>
      </c>
      <c r="U18">
        <v>0</v>
      </c>
      <c r="V18" t="s">
        <v>687</v>
      </c>
      <c r="X18" t="s">
        <v>687</v>
      </c>
      <c r="Y18" t="s">
        <v>688</v>
      </c>
      <c r="Z18">
        <v>1</v>
      </c>
      <c r="AA18">
        <v>0</v>
      </c>
      <c r="AB18" t="s">
        <v>687</v>
      </c>
      <c r="AC18">
        <v>0</v>
      </c>
      <c r="AD18" t="s">
        <v>687</v>
      </c>
      <c r="AE18">
        <v>25003099</v>
      </c>
      <c r="AF18">
        <v>1</v>
      </c>
      <c r="AG18">
        <v>25003098</v>
      </c>
      <c r="AH18">
        <v>1</v>
      </c>
      <c r="AI18" s="2"/>
      <c r="AJ18" t="s">
        <v>1320</v>
      </c>
    </row>
    <row r="19" spans="1:36" x14ac:dyDescent="0.25">
      <c r="A19" t="s">
        <v>1009</v>
      </c>
      <c r="B19">
        <v>1812</v>
      </c>
      <c r="C19">
        <v>1</v>
      </c>
      <c r="D19" t="s">
        <v>748</v>
      </c>
      <c r="E19">
        <v>760</v>
      </c>
      <c r="F19">
        <v>17</v>
      </c>
      <c r="G19" t="s">
        <v>687</v>
      </c>
      <c r="H19" t="s">
        <v>1303</v>
      </c>
      <c r="I19">
        <v>0</v>
      </c>
      <c r="J19" t="s">
        <v>687</v>
      </c>
      <c r="K19">
        <v>0</v>
      </c>
      <c r="L19" t="s">
        <v>687</v>
      </c>
      <c r="M19">
        <v>0</v>
      </c>
      <c r="N19" t="s">
        <v>687</v>
      </c>
      <c r="O19">
        <v>0</v>
      </c>
      <c r="P19" t="s">
        <v>687</v>
      </c>
      <c r="Q19" s="2">
        <v>0</v>
      </c>
      <c r="R19" t="s">
        <v>687</v>
      </c>
      <c r="S19">
        <v>0</v>
      </c>
      <c r="T19" t="s">
        <v>687</v>
      </c>
      <c r="U19">
        <v>0</v>
      </c>
      <c r="V19" t="s">
        <v>687</v>
      </c>
      <c r="X19" t="s">
        <v>687</v>
      </c>
      <c r="Y19">
        <v>0</v>
      </c>
      <c r="AA19">
        <v>0</v>
      </c>
      <c r="AB19" t="s">
        <v>687</v>
      </c>
      <c r="AC19">
        <v>0</v>
      </c>
      <c r="AD19" t="s">
        <v>687</v>
      </c>
      <c r="AE19" t="s">
        <v>806</v>
      </c>
      <c r="AG19" t="s">
        <v>806</v>
      </c>
      <c r="AI19" s="2"/>
      <c r="AJ19" t="s">
        <v>1319</v>
      </c>
    </row>
    <row r="20" spans="1:36" x14ac:dyDescent="0.25">
      <c r="A20" t="s">
        <v>1072</v>
      </c>
      <c r="B20">
        <v>3010</v>
      </c>
      <c r="C20">
        <v>1</v>
      </c>
      <c r="D20" t="s">
        <v>748</v>
      </c>
      <c r="E20">
        <v>657</v>
      </c>
      <c r="F20">
        <v>1</v>
      </c>
      <c r="G20" t="s">
        <v>687</v>
      </c>
      <c r="H20" t="s">
        <v>688</v>
      </c>
      <c r="I20" t="s">
        <v>688</v>
      </c>
      <c r="J20" t="s">
        <v>687</v>
      </c>
      <c r="K20" t="s">
        <v>1322</v>
      </c>
      <c r="L20" t="s">
        <v>687</v>
      </c>
      <c r="M20" t="s">
        <v>688</v>
      </c>
      <c r="N20" t="s">
        <v>687</v>
      </c>
      <c r="O20">
        <v>0</v>
      </c>
      <c r="P20" t="s">
        <v>687</v>
      </c>
      <c r="Q20" s="2">
        <v>0</v>
      </c>
      <c r="R20" t="s">
        <v>687</v>
      </c>
      <c r="S20" t="s">
        <v>688</v>
      </c>
      <c r="T20" t="s">
        <v>687</v>
      </c>
      <c r="U20">
        <v>0</v>
      </c>
      <c r="V20" t="s">
        <v>687</v>
      </c>
      <c r="X20" t="s">
        <v>687</v>
      </c>
      <c r="Y20" t="s">
        <v>688</v>
      </c>
      <c r="Z20">
        <v>1</v>
      </c>
      <c r="AA20">
        <v>0</v>
      </c>
      <c r="AB20" t="s">
        <v>687</v>
      </c>
      <c r="AC20">
        <v>0</v>
      </c>
      <c r="AD20" t="s">
        <v>687</v>
      </c>
      <c r="AE20">
        <v>25003750</v>
      </c>
      <c r="AF20">
        <v>1</v>
      </c>
      <c r="AG20">
        <v>25003749</v>
      </c>
      <c r="AH20">
        <v>1</v>
      </c>
      <c r="AI20" s="2"/>
      <c r="AJ20" t="s">
        <v>1320</v>
      </c>
    </row>
    <row r="21" spans="1:36" x14ac:dyDescent="0.25">
      <c r="A21" t="s">
        <v>68</v>
      </c>
      <c r="B21">
        <v>187</v>
      </c>
      <c r="C21">
        <v>1</v>
      </c>
      <c r="D21" t="s">
        <v>692</v>
      </c>
      <c r="E21">
        <v>430</v>
      </c>
      <c r="F21">
        <v>9</v>
      </c>
      <c r="G21" t="s">
        <v>687</v>
      </c>
      <c r="H21" t="s">
        <v>690</v>
      </c>
      <c r="I21" t="s">
        <v>691</v>
      </c>
      <c r="J21" t="s">
        <v>687</v>
      </c>
      <c r="K21" t="s">
        <v>691</v>
      </c>
      <c r="L21" t="s">
        <v>687</v>
      </c>
      <c r="M21" t="s">
        <v>687</v>
      </c>
      <c r="N21" t="s">
        <v>687</v>
      </c>
      <c r="O21" t="s">
        <v>691</v>
      </c>
      <c r="P21" t="s">
        <v>687</v>
      </c>
      <c r="Q21" s="2">
        <v>0</v>
      </c>
      <c r="R21">
        <v>0</v>
      </c>
      <c r="S21">
        <v>0</v>
      </c>
      <c r="T21">
        <v>0</v>
      </c>
      <c r="U21" t="s">
        <v>691</v>
      </c>
      <c r="V21" t="s">
        <v>687</v>
      </c>
      <c r="X21" t="s">
        <v>687</v>
      </c>
      <c r="Y21" t="s">
        <v>691</v>
      </c>
      <c r="Z21">
        <v>2</v>
      </c>
      <c r="AA21" t="s">
        <v>690</v>
      </c>
      <c r="AB21" t="s">
        <v>687</v>
      </c>
      <c r="AC21" t="s">
        <v>691</v>
      </c>
      <c r="AD21" t="s">
        <v>687</v>
      </c>
      <c r="AE21">
        <v>45000060</v>
      </c>
      <c r="AF21">
        <v>1</v>
      </c>
      <c r="AG21">
        <v>45000018</v>
      </c>
      <c r="AH21">
        <v>1</v>
      </c>
      <c r="AI21" s="2"/>
      <c r="AJ21" t="s">
        <v>1319</v>
      </c>
    </row>
    <row r="22" spans="1:36" x14ac:dyDescent="0.25">
      <c r="A22" t="s">
        <v>319</v>
      </c>
      <c r="B22">
        <v>684</v>
      </c>
      <c r="C22">
        <v>2</v>
      </c>
      <c r="D22" t="s">
        <v>896</v>
      </c>
      <c r="E22">
        <v>270</v>
      </c>
      <c r="F22">
        <v>10</v>
      </c>
      <c r="G22" t="s">
        <v>687</v>
      </c>
      <c r="H22" t="s">
        <v>702</v>
      </c>
      <c r="I22" t="s">
        <v>691</v>
      </c>
      <c r="J22" t="s">
        <v>687</v>
      </c>
      <c r="K22" t="s">
        <v>691</v>
      </c>
      <c r="L22" t="s">
        <v>687</v>
      </c>
      <c r="M22" t="s">
        <v>687</v>
      </c>
      <c r="N22" t="s">
        <v>687</v>
      </c>
      <c r="O22" t="s">
        <v>691</v>
      </c>
      <c r="P22" t="s">
        <v>687</v>
      </c>
      <c r="Q22" s="2">
        <v>0</v>
      </c>
      <c r="R22">
        <v>0</v>
      </c>
      <c r="S22">
        <v>0</v>
      </c>
      <c r="T22">
        <v>0</v>
      </c>
      <c r="U22" t="s">
        <v>691</v>
      </c>
      <c r="V22" t="s">
        <v>687</v>
      </c>
      <c r="X22" t="s">
        <v>687</v>
      </c>
      <c r="Y22" t="s">
        <v>702</v>
      </c>
      <c r="Z22">
        <v>2</v>
      </c>
      <c r="AA22" t="s">
        <v>691</v>
      </c>
      <c r="AB22" t="s">
        <v>687</v>
      </c>
      <c r="AC22" t="s">
        <v>702</v>
      </c>
      <c r="AD22" t="s">
        <v>687</v>
      </c>
      <c r="AE22">
        <v>49000069</v>
      </c>
      <c r="AF22">
        <v>1</v>
      </c>
      <c r="AG22">
        <v>49000042</v>
      </c>
      <c r="AH22">
        <v>1</v>
      </c>
      <c r="AI22" s="2"/>
      <c r="AJ22" t="s">
        <v>1318</v>
      </c>
    </row>
    <row r="23" spans="1:36" x14ac:dyDescent="0.25">
      <c r="A23" t="s">
        <v>1028</v>
      </c>
      <c r="B23">
        <v>2203</v>
      </c>
      <c r="C23">
        <v>2</v>
      </c>
      <c r="D23" t="s">
        <v>896</v>
      </c>
      <c r="E23">
        <v>260</v>
      </c>
      <c r="F23">
        <v>13</v>
      </c>
      <c r="G23" t="s">
        <v>687</v>
      </c>
      <c r="H23" t="s">
        <v>1303</v>
      </c>
      <c r="I23">
        <v>0</v>
      </c>
      <c r="J23" t="s">
        <v>687</v>
      </c>
      <c r="K23">
        <v>0</v>
      </c>
      <c r="L23" t="s">
        <v>687</v>
      </c>
      <c r="M23">
        <v>0</v>
      </c>
      <c r="N23" t="s">
        <v>687</v>
      </c>
      <c r="O23">
        <v>0</v>
      </c>
      <c r="P23" t="s">
        <v>687</v>
      </c>
      <c r="Q23" s="2">
        <v>0</v>
      </c>
      <c r="R23" t="s">
        <v>687</v>
      </c>
      <c r="S23">
        <v>0</v>
      </c>
      <c r="T23" t="s">
        <v>687</v>
      </c>
      <c r="U23">
        <v>0</v>
      </c>
      <c r="V23" t="s">
        <v>687</v>
      </c>
      <c r="X23" t="s">
        <v>687</v>
      </c>
      <c r="Y23">
        <v>0</v>
      </c>
      <c r="AA23">
        <v>0</v>
      </c>
      <c r="AB23" t="s">
        <v>687</v>
      </c>
      <c r="AC23">
        <v>0</v>
      </c>
      <c r="AD23" t="s">
        <v>687</v>
      </c>
      <c r="AE23">
        <v>49000264</v>
      </c>
      <c r="AG23">
        <v>49000263</v>
      </c>
      <c r="AI23" s="2"/>
      <c r="AJ23" t="s">
        <v>1319</v>
      </c>
    </row>
    <row r="24" spans="1:36" x14ac:dyDescent="0.25">
      <c r="A24" t="s">
        <v>1027</v>
      </c>
      <c r="B24">
        <v>2202</v>
      </c>
      <c r="C24">
        <v>2</v>
      </c>
      <c r="D24" t="s">
        <v>896</v>
      </c>
      <c r="E24">
        <v>260</v>
      </c>
      <c r="F24">
        <v>9</v>
      </c>
      <c r="G24" t="s">
        <v>687</v>
      </c>
      <c r="H24" t="s">
        <v>1303</v>
      </c>
      <c r="I24">
        <v>0</v>
      </c>
      <c r="J24" t="s">
        <v>687</v>
      </c>
      <c r="K24">
        <v>0</v>
      </c>
      <c r="L24" t="s">
        <v>687</v>
      </c>
      <c r="M24">
        <v>0</v>
      </c>
      <c r="N24" t="s">
        <v>687</v>
      </c>
      <c r="O24">
        <v>0</v>
      </c>
      <c r="P24" t="s">
        <v>687</v>
      </c>
      <c r="Q24" s="2">
        <v>0</v>
      </c>
      <c r="R24" t="s">
        <v>687</v>
      </c>
      <c r="S24">
        <v>0</v>
      </c>
      <c r="T24" t="s">
        <v>687</v>
      </c>
      <c r="U24">
        <v>0</v>
      </c>
      <c r="V24" t="s">
        <v>687</v>
      </c>
      <c r="X24" t="s">
        <v>687</v>
      </c>
      <c r="Y24">
        <v>0</v>
      </c>
      <c r="AA24">
        <v>0</v>
      </c>
      <c r="AB24" t="s">
        <v>687</v>
      </c>
      <c r="AC24">
        <v>0</v>
      </c>
      <c r="AD24" t="s">
        <v>687</v>
      </c>
      <c r="AE24">
        <v>49000266</v>
      </c>
      <c r="AG24">
        <v>49000265</v>
      </c>
      <c r="AI24" s="2"/>
      <c r="AJ24" t="s">
        <v>1319</v>
      </c>
    </row>
    <row r="25" spans="1:36" x14ac:dyDescent="0.25">
      <c r="A25" t="s">
        <v>97</v>
      </c>
      <c r="B25">
        <v>248</v>
      </c>
      <c r="C25">
        <v>1</v>
      </c>
      <c r="D25" t="s">
        <v>764</v>
      </c>
      <c r="E25">
        <v>787</v>
      </c>
      <c r="F25">
        <v>11</v>
      </c>
      <c r="G25" t="s">
        <v>687</v>
      </c>
      <c r="H25" t="s">
        <v>690</v>
      </c>
      <c r="I25" t="s">
        <v>691</v>
      </c>
      <c r="J25" t="s">
        <v>687</v>
      </c>
      <c r="K25" t="s">
        <v>691</v>
      </c>
      <c r="L25" t="s">
        <v>687</v>
      </c>
      <c r="M25" t="s">
        <v>687</v>
      </c>
      <c r="N25" t="s">
        <v>687</v>
      </c>
      <c r="O25" t="s">
        <v>691</v>
      </c>
      <c r="P25" t="s">
        <v>687</v>
      </c>
      <c r="Q25" s="2">
        <v>0</v>
      </c>
      <c r="R25" t="s">
        <v>687</v>
      </c>
      <c r="S25">
        <v>0</v>
      </c>
      <c r="T25" t="s">
        <v>687</v>
      </c>
      <c r="U25">
        <v>0</v>
      </c>
      <c r="V25" t="s">
        <v>687</v>
      </c>
      <c r="X25" t="s">
        <v>687</v>
      </c>
      <c r="Y25" t="s">
        <v>690</v>
      </c>
      <c r="Z25">
        <v>2</v>
      </c>
      <c r="AA25">
        <v>0</v>
      </c>
      <c r="AB25" t="s">
        <v>687</v>
      </c>
      <c r="AC25" t="s">
        <v>687</v>
      </c>
      <c r="AD25" t="s">
        <v>687</v>
      </c>
      <c r="AE25">
        <v>9000149</v>
      </c>
      <c r="AF25">
        <v>1</v>
      </c>
      <c r="AG25">
        <v>9000193</v>
      </c>
      <c r="AH25">
        <v>1</v>
      </c>
      <c r="AI25" s="2"/>
      <c r="AJ25" t="s">
        <v>1318</v>
      </c>
    </row>
    <row r="26" spans="1:36" x14ac:dyDescent="0.25">
      <c r="A26" t="s">
        <v>183</v>
      </c>
      <c r="B26">
        <v>450</v>
      </c>
      <c r="C26">
        <v>1</v>
      </c>
      <c r="D26" t="s">
        <v>757</v>
      </c>
      <c r="E26">
        <v>740</v>
      </c>
      <c r="F26">
        <v>10</v>
      </c>
      <c r="G26" t="s">
        <v>687</v>
      </c>
      <c r="H26" t="s">
        <v>691</v>
      </c>
      <c r="I26" t="s">
        <v>691</v>
      </c>
      <c r="J26" t="s">
        <v>687</v>
      </c>
      <c r="K26" t="s">
        <v>691</v>
      </c>
      <c r="L26" t="s">
        <v>687</v>
      </c>
      <c r="M26" t="s">
        <v>687</v>
      </c>
      <c r="N26" t="s">
        <v>687</v>
      </c>
      <c r="O26" t="s">
        <v>687</v>
      </c>
      <c r="P26" t="s">
        <v>687</v>
      </c>
      <c r="Q26" s="2">
        <v>0</v>
      </c>
      <c r="R26" t="s">
        <v>687</v>
      </c>
      <c r="S26" t="s">
        <v>691</v>
      </c>
      <c r="T26" t="s">
        <v>687</v>
      </c>
      <c r="U26">
        <v>0</v>
      </c>
      <c r="V26" t="s">
        <v>687</v>
      </c>
      <c r="X26" t="s">
        <v>687</v>
      </c>
      <c r="Y26" t="s">
        <v>691</v>
      </c>
      <c r="Z26">
        <v>1</v>
      </c>
      <c r="AA26">
        <v>0</v>
      </c>
      <c r="AB26" t="s">
        <v>687</v>
      </c>
      <c r="AC26">
        <v>0</v>
      </c>
      <c r="AD26" t="s">
        <v>687</v>
      </c>
      <c r="AE26">
        <v>21001567</v>
      </c>
      <c r="AF26">
        <v>1</v>
      </c>
      <c r="AG26">
        <v>21000341</v>
      </c>
      <c r="AH26">
        <v>1</v>
      </c>
      <c r="AI26" s="2"/>
      <c r="AJ26" t="s">
        <v>1318</v>
      </c>
    </row>
    <row r="27" spans="1:36" x14ac:dyDescent="0.25">
      <c r="A27" t="s">
        <v>320</v>
      </c>
      <c r="B27">
        <v>685</v>
      </c>
      <c r="C27">
        <v>2</v>
      </c>
      <c r="D27" t="s">
        <v>896</v>
      </c>
      <c r="E27">
        <v>350</v>
      </c>
      <c r="F27">
        <v>14</v>
      </c>
      <c r="G27" t="s">
        <v>687</v>
      </c>
      <c r="H27" t="s">
        <v>1303</v>
      </c>
      <c r="I27">
        <v>0</v>
      </c>
      <c r="J27" t="s">
        <v>687</v>
      </c>
      <c r="K27">
        <v>0</v>
      </c>
      <c r="L27" t="s">
        <v>687</v>
      </c>
      <c r="M27">
        <v>0</v>
      </c>
      <c r="N27" t="s">
        <v>687</v>
      </c>
      <c r="O27">
        <v>0</v>
      </c>
      <c r="P27" t="s">
        <v>687</v>
      </c>
      <c r="Q27" s="2">
        <v>0</v>
      </c>
      <c r="R27" t="s">
        <v>687</v>
      </c>
      <c r="S27">
        <v>0</v>
      </c>
      <c r="T27" t="s">
        <v>687</v>
      </c>
      <c r="U27">
        <v>0</v>
      </c>
      <c r="V27" t="s">
        <v>687</v>
      </c>
      <c r="X27" t="s">
        <v>687</v>
      </c>
      <c r="Y27">
        <v>0</v>
      </c>
      <c r="AA27">
        <v>0</v>
      </c>
      <c r="AB27" t="s">
        <v>687</v>
      </c>
      <c r="AC27">
        <v>0</v>
      </c>
      <c r="AD27" t="s">
        <v>687</v>
      </c>
      <c r="AE27">
        <v>52000363</v>
      </c>
      <c r="AG27">
        <v>52000001</v>
      </c>
      <c r="AI27" s="2"/>
      <c r="AJ27" t="s">
        <v>1319</v>
      </c>
    </row>
    <row r="28" spans="1:36" x14ac:dyDescent="0.25">
      <c r="A28" t="s">
        <v>300</v>
      </c>
      <c r="B28">
        <v>658</v>
      </c>
      <c r="C28">
        <v>2</v>
      </c>
      <c r="D28" t="s">
        <v>891</v>
      </c>
      <c r="E28">
        <v>326</v>
      </c>
      <c r="F28">
        <v>10</v>
      </c>
      <c r="G28" t="s">
        <v>687</v>
      </c>
      <c r="H28" t="s">
        <v>691</v>
      </c>
      <c r="I28" t="s">
        <v>687</v>
      </c>
      <c r="J28" t="s">
        <v>687</v>
      </c>
      <c r="K28" t="s">
        <v>691</v>
      </c>
      <c r="L28" t="s">
        <v>687</v>
      </c>
      <c r="M28" t="s">
        <v>687</v>
      </c>
      <c r="N28" t="s">
        <v>687</v>
      </c>
      <c r="O28" t="s">
        <v>687</v>
      </c>
      <c r="P28" t="s">
        <v>687</v>
      </c>
      <c r="Q28" s="2">
        <v>0</v>
      </c>
      <c r="R28" t="s">
        <v>687</v>
      </c>
      <c r="S28" t="s">
        <v>691</v>
      </c>
      <c r="T28" t="s">
        <v>687</v>
      </c>
      <c r="U28">
        <v>0</v>
      </c>
      <c r="V28" t="s">
        <v>687</v>
      </c>
      <c r="X28" t="s">
        <v>687</v>
      </c>
      <c r="Y28" t="s">
        <v>691</v>
      </c>
      <c r="Z28">
        <v>1</v>
      </c>
      <c r="AA28">
        <v>0</v>
      </c>
      <c r="AB28" t="s">
        <v>687</v>
      </c>
      <c r="AC28">
        <v>0</v>
      </c>
      <c r="AD28" t="s">
        <v>687</v>
      </c>
      <c r="AE28">
        <v>51000207</v>
      </c>
      <c r="AF28">
        <v>1</v>
      </c>
      <c r="AG28">
        <v>51000084</v>
      </c>
      <c r="AH28">
        <v>1</v>
      </c>
      <c r="AI28" s="2"/>
      <c r="AJ28" t="s">
        <v>1319</v>
      </c>
    </row>
    <row r="29" spans="1:36" x14ac:dyDescent="0.25">
      <c r="A29" t="s">
        <v>349</v>
      </c>
      <c r="B29">
        <v>739</v>
      </c>
      <c r="C29">
        <v>2</v>
      </c>
      <c r="D29" t="s">
        <v>895</v>
      </c>
      <c r="E29">
        <v>159</v>
      </c>
      <c r="F29">
        <v>9</v>
      </c>
      <c r="G29" t="s">
        <v>687</v>
      </c>
      <c r="H29" t="s">
        <v>702</v>
      </c>
      <c r="I29" t="s">
        <v>687</v>
      </c>
      <c r="J29" t="s">
        <v>687</v>
      </c>
      <c r="K29" t="s">
        <v>691</v>
      </c>
      <c r="L29" t="s">
        <v>687</v>
      </c>
      <c r="M29" t="s">
        <v>687</v>
      </c>
      <c r="N29" t="s">
        <v>687</v>
      </c>
      <c r="O29" t="s">
        <v>691</v>
      </c>
      <c r="P29" t="s">
        <v>687</v>
      </c>
      <c r="Q29" s="2">
        <v>0</v>
      </c>
      <c r="R29">
        <v>0</v>
      </c>
      <c r="S29">
        <v>0</v>
      </c>
      <c r="T29">
        <v>0</v>
      </c>
      <c r="U29" t="s">
        <v>691</v>
      </c>
      <c r="V29" t="s">
        <v>687</v>
      </c>
      <c r="X29" t="s">
        <v>687</v>
      </c>
      <c r="Y29" t="s">
        <v>690</v>
      </c>
      <c r="Z29">
        <v>2</v>
      </c>
      <c r="AA29">
        <v>0</v>
      </c>
      <c r="AB29" t="s">
        <v>687</v>
      </c>
      <c r="AC29" t="s">
        <v>702</v>
      </c>
      <c r="AD29" t="s">
        <v>687</v>
      </c>
      <c r="AE29">
        <v>50000101</v>
      </c>
      <c r="AF29">
        <v>1</v>
      </c>
      <c r="AG29">
        <v>50000028</v>
      </c>
      <c r="AH29">
        <v>1</v>
      </c>
      <c r="AI29" s="2"/>
      <c r="AJ29" t="s">
        <v>1318</v>
      </c>
    </row>
    <row r="30" spans="1:36" x14ac:dyDescent="0.25">
      <c r="A30" t="s">
        <v>1113</v>
      </c>
      <c r="B30">
        <v>7182</v>
      </c>
      <c r="C30">
        <v>1</v>
      </c>
      <c r="D30" t="s">
        <v>686</v>
      </c>
      <c r="E30">
        <v>787</v>
      </c>
      <c r="F30">
        <v>13</v>
      </c>
      <c r="G30" t="s">
        <v>687</v>
      </c>
      <c r="H30" t="s">
        <v>1303</v>
      </c>
      <c r="I30">
        <v>0</v>
      </c>
      <c r="J30" t="s">
        <v>687</v>
      </c>
      <c r="K30">
        <v>0</v>
      </c>
      <c r="L30" t="s">
        <v>687</v>
      </c>
      <c r="M30">
        <v>0</v>
      </c>
      <c r="N30" t="s">
        <v>687</v>
      </c>
      <c r="O30">
        <v>0</v>
      </c>
      <c r="P30" t="s">
        <v>687</v>
      </c>
      <c r="Q30" s="2">
        <v>0</v>
      </c>
      <c r="R30" t="s">
        <v>687</v>
      </c>
      <c r="S30">
        <v>0</v>
      </c>
      <c r="T30" t="s">
        <v>687</v>
      </c>
      <c r="U30">
        <v>0</v>
      </c>
      <c r="V30" t="s">
        <v>687</v>
      </c>
      <c r="X30" t="s">
        <v>687</v>
      </c>
      <c r="Y30">
        <v>0</v>
      </c>
      <c r="AA30">
        <v>0</v>
      </c>
      <c r="AB30" t="s">
        <v>687</v>
      </c>
      <c r="AC30">
        <v>0</v>
      </c>
      <c r="AD30" t="s">
        <v>687</v>
      </c>
      <c r="AE30">
        <v>1000529</v>
      </c>
      <c r="AG30">
        <v>1000177</v>
      </c>
      <c r="AI30" s="2"/>
      <c r="AJ30" t="s">
        <v>1319</v>
      </c>
    </row>
    <row r="31" spans="1:36" x14ac:dyDescent="0.25">
      <c r="A31" t="s">
        <v>766</v>
      </c>
      <c r="B31">
        <v>249</v>
      </c>
      <c r="C31">
        <v>1</v>
      </c>
      <c r="D31" t="s">
        <v>764</v>
      </c>
      <c r="E31">
        <v>665</v>
      </c>
      <c r="F31">
        <v>11</v>
      </c>
      <c r="G31" t="s">
        <v>687</v>
      </c>
      <c r="H31" t="s">
        <v>691</v>
      </c>
      <c r="I31" t="s">
        <v>691</v>
      </c>
      <c r="J31" t="s">
        <v>687</v>
      </c>
      <c r="K31" t="s">
        <v>691</v>
      </c>
      <c r="L31" t="s">
        <v>687</v>
      </c>
      <c r="M31" t="s">
        <v>687</v>
      </c>
      <c r="N31" t="s">
        <v>687</v>
      </c>
      <c r="O31">
        <v>0</v>
      </c>
      <c r="P31" t="s">
        <v>687</v>
      </c>
      <c r="Q31" s="2">
        <v>0</v>
      </c>
      <c r="R31" t="s">
        <v>687</v>
      </c>
      <c r="S31">
        <v>0</v>
      </c>
      <c r="T31" t="s">
        <v>687</v>
      </c>
      <c r="U31">
        <v>0</v>
      </c>
      <c r="V31" t="s">
        <v>687</v>
      </c>
      <c r="X31" t="s">
        <v>687</v>
      </c>
      <c r="Y31" t="s">
        <v>687</v>
      </c>
      <c r="Z31">
        <v>1</v>
      </c>
      <c r="AA31">
        <v>0</v>
      </c>
      <c r="AB31" t="s">
        <v>687</v>
      </c>
      <c r="AC31">
        <v>0</v>
      </c>
      <c r="AD31" t="s">
        <v>687</v>
      </c>
      <c r="AE31">
        <v>16000409</v>
      </c>
      <c r="AG31">
        <v>16000408</v>
      </c>
      <c r="AH31">
        <v>1</v>
      </c>
      <c r="AI31" s="2"/>
      <c r="AJ31" t="s">
        <v>1318</v>
      </c>
    </row>
    <row r="32" spans="1:36" x14ac:dyDescent="0.25">
      <c r="A32" t="s">
        <v>26</v>
      </c>
      <c r="B32">
        <v>96</v>
      </c>
      <c r="C32">
        <v>1</v>
      </c>
      <c r="D32" t="s">
        <v>729</v>
      </c>
      <c r="E32">
        <v>510</v>
      </c>
      <c r="F32">
        <v>11</v>
      </c>
      <c r="G32" t="s">
        <v>687</v>
      </c>
      <c r="H32" t="s">
        <v>688</v>
      </c>
      <c r="I32" t="s">
        <v>1322</v>
      </c>
      <c r="J32" t="s">
        <v>687</v>
      </c>
      <c r="K32" t="s">
        <v>688</v>
      </c>
      <c r="L32" t="s">
        <v>687</v>
      </c>
      <c r="M32" t="s">
        <v>688</v>
      </c>
      <c r="N32" t="s">
        <v>687</v>
      </c>
      <c r="O32">
        <v>0</v>
      </c>
      <c r="P32" t="s">
        <v>687</v>
      </c>
      <c r="Q32" s="2">
        <v>0</v>
      </c>
      <c r="R32" t="s">
        <v>687</v>
      </c>
      <c r="S32">
        <v>0</v>
      </c>
      <c r="T32" t="s">
        <v>687</v>
      </c>
      <c r="U32">
        <v>0</v>
      </c>
      <c r="V32" t="s">
        <v>687</v>
      </c>
      <c r="X32" t="s">
        <v>687</v>
      </c>
      <c r="Y32" t="s">
        <v>688</v>
      </c>
      <c r="Z32">
        <v>1</v>
      </c>
      <c r="AA32">
        <v>0</v>
      </c>
      <c r="AB32" t="s">
        <v>687</v>
      </c>
      <c r="AC32">
        <v>0</v>
      </c>
      <c r="AD32" t="s">
        <v>687</v>
      </c>
      <c r="AE32">
        <v>37000219</v>
      </c>
      <c r="AG32">
        <v>37000012</v>
      </c>
      <c r="AH32">
        <v>1</v>
      </c>
      <c r="AI32" s="2"/>
      <c r="AJ32" t="s">
        <v>1320</v>
      </c>
    </row>
    <row r="33" spans="1:36" x14ac:dyDescent="0.25">
      <c r="A33" t="s">
        <v>6</v>
      </c>
      <c r="B33">
        <v>32</v>
      </c>
      <c r="C33">
        <v>1</v>
      </c>
      <c r="D33" t="s">
        <v>708</v>
      </c>
      <c r="E33">
        <v>573</v>
      </c>
      <c r="F33">
        <v>9</v>
      </c>
      <c r="G33" t="s">
        <v>687</v>
      </c>
      <c r="H33" t="s">
        <v>688</v>
      </c>
      <c r="I33" t="s">
        <v>688</v>
      </c>
      <c r="J33" t="s">
        <v>687</v>
      </c>
      <c r="K33" t="s">
        <v>688</v>
      </c>
      <c r="L33" t="s">
        <v>687</v>
      </c>
      <c r="M33" t="s">
        <v>688</v>
      </c>
      <c r="N33" t="s">
        <v>687</v>
      </c>
      <c r="O33">
        <v>0</v>
      </c>
      <c r="P33" t="s">
        <v>687</v>
      </c>
      <c r="Q33" s="2">
        <v>0</v>
      </c>
      <c r="R33" t="s">
        <v>687</v>
      </c>
      <c r="S33" t="s">
        <v>688</v>
      </c>
      <c r="T33" t="s">
        <v>687</v>
      </c>
      <c r="U33">
        <v>0</v>
      </c>
      <c r="V33" t="s">
        <v>687</v>
      </c>
      <c r="X33" t="s">
        <v>687</v>
      </c>
      <c r="Y33" t="s">
        <v>688</v>
      </c>
      <c r="Z33">
        <v>1</v>
      </c>
      <c r="AA33">
        <v>0</v>
      </c>
      <c r="AB33" t="s">
        <v>687</v>
      </c>
      <c r="AC33">
        <v>0</v>
      </c>
      <c r="AD33" t="s">
        <v>687</v>
      </c>
      <c r="AE33">
        <v>30000214</v>
      </c>
      <c r="AF33">
        <v>1</v>
      </c>
      <c r="AG33">
        <v>30000015</v>
      </c>
      <c r="AH33">
        <v>1</v>
      </c>
      <c r="AI33" s="2"/>
      <c r="AJ33" t="s">
        <v>1320</v>
      </c>
    </row>
    <row r="34" spans="1:36" x14ac:dyDescent="0.25">
      <c r="A34" t="s">
        <v>455</v>
      </c>
      <c r="B34">
        <v>934</v>
      </c>
      <c r="C34">
        <v>3</v>
      </c>
      <c r="D34" t="s">
        <v>914</v>
      </c>
      <c r="E34">
        <v>400</v>
      </c>
      <c r="F34">
        <v>9</v>
      </c>
      <c r="G34" t="s">
        <v>687</v>
      </c>
      <c r="H34" t="s">
        <v>687</v>
      </c>
      <c r="I34" t="s">
        <v>688</v>
      </c>
      <c r="J34" t="s">
        <v>687</v>
      </c>
      <c r="K34" t="s">
        <v>688</v>
      </c>
      <c r="L34" t="s">
        <v>687</v>
      </c>
      <c r="M34" t="s">
        <v>687</v>
      </c>
      <c r="N34" t="s">
        <v>687</v>
      </c>
      <c r="O34" t="s">
        <v>687</v>
      </c>
      <c r="P34" t="s">
        <v>687</v>
      </c>
      <c r="Q34" s="2">
        <v>0</v>
      </c>
      <c r="R34">
        <v>0</v>
      </c>
      <c r="S34">
        <v>0</v>
      </c>
      <c r="T34">
        <v>0</v>
      </c>
      <c r="U34" t="s">
        <v>687</v>
      </c>
      <c r="V34" t="s">
        <v>687</v>
      </c>
      <c r="X34" t="s">
        <v>687</v>
      </c>
      <c r="Y34" t="s">
        <v>688</v>
      </c>
      <c r="Z34">
        <v>2</v>
      </c>
      <c r="AA34">
        <v>0</v>
      </c>
      <c r="AB34" t="s">
        <v>687</v>
      </c>
      <c r="AC34" t="s">
        <v>687</v>
      </c>
      <c r="AD34" t="s">
        <v>687</v>
      </c>
      <c r="AE34">
        <v>67000047</v>
      </c>
      <c r="AF34">
        <v>1</v>
      </c>
      <c r="AG34">
        <v>67000001</v>
      </c>
      <c r="AH34">
        <v>1</v>
      </c>
      <c r="AI34" s="2"/>
      <c r="AJ34" t="s">
        <v>1320</v>
      </c>
    </row>
    <row r="35" spans="1:36" x14ac:dyDescent="0.25">
      <c r="A35" t="s">
        <v>957</v>
      </c>
      <c r="B35">
        <v>1201</v>
      </c>
      <c r="C35">
        <v>1</v>
      </c>
      <c r="D35" t="s">
        <v>764</v>
      </c>
      <c r="E35">
        <v>671</v>
      </c>
      <c r="F35">
        <v>9</v>
      </c>
      <c r="G35" t="s">
        <v>687</v>
      </c>
      <c r="H35" t="s">
        <v>1303</v>
      </c>
      <c r="I35">
        <v>0</v>
      </c>
      <c r="J35" t="s">
        <v>687</v>
      </c>
      <c r="K35">
        <v>0</v>
      </c>
      <c r="L35" t="s">
        <v>687</v>
      </c>
      <c r="M35">
        <v>0</v>
      </c>
      <c r="N35" t="s">
        <v>687</v>
      </c>
      <c r="O35">
        <v>0</v>
      </c>
      <c r="P35" t="s">
        <v>687</v>
      </c>
      <c r="Q35" s="2">
        <v>0</v>
      </c>
      <c r="R35" t="s">
        <v>687</v>
      </c>
      <c r="S35">
        <v>0</v>
      </c>
      <c r="T35" t="s">
        <v>687</v>
      </c>
      <c r="U35">
        <v>0</v>
      </c>
      <c r="V35" t="s">
        <v>687</v>
      </c>
      <c r="X35" t="s">
        <v>687</v>
      </c>
      <c r="Y35">
        <v>0</v>
      </c>
      <c r="AA35">
        <v>0</v>
      </c>
      <c r="AB35" t="s">
        <v>687</v>
      </c>
      <c r="AC35">
        <v>0</v>
      </c>
      <c r="AD35" t="s">
        <v>687</v>
      </c>
      <c r="AE35">
        <v>9001096</v>
      </c>
      <c r="AG35">
        <v>9001095</v>
      </c>
      <c r="AI35" s="2"/>
      <c r="AJ35" t="s">
        <v>1319</v>
      </c>
    </row>
    <row r="36" spans="1:36" x14ac:dyDescent="0.25">
      <c r="A36" t="s">
        <v>350</v>
      </c>
      <c r="B36">
        <v>740</v>
      </c>
      <c r="C36">
        <v>2</v>
      </c>
      <c r="D36" t="s">
        <v>895</v>
      </c>
      <c r="E36">
        <v>201</v>
      </c>
      <c r="F36">
        <v>10</v>
      </c>
      <c r="G36" t="s">
        <v>687</v>
      </c>
      <c r="H36" t="s">
        <v>690</v>
      </c>
      <c r="I36" t="s">
        <v>691</v>
      </c>
      <c r="J36" t="s">
        <v>687</v>
      </c>
      <c r="K36" t="s">
        <v>691</v>
      </c>
      <c r="L36" t="s">
        <v>687</v>
      </c>
      <c r="M36" t="s">
        <v>687</v>
      </c>
      <c r="N36" t="s">
        <v>687</v>
      </c>
      <c r="O36" t="s">
        <v>687</v>
      </c>
      <c r="P36" t="s">
        <v>687</v>
      </c>
      <c r="Q36" s="2">
        <v>0</v>
      </c>
      <c r="R36">
        <v>0</v>
      </c>
      <c r="S36">
        <v>0</v>
      </c>
      <c r="T36">
        <v>0</v>
      </c>
      <c r="U36" t="s">
        <v>691</v>
      </c>
      <c r="V36" t="s">
        <v>687</v>
      </c>
      <c r="X36" t="s">
        <v>687</v>
      </c>
      <c r="Y36" t="s">
        <v>687</v>
      </c>
      <c r="Z36">
        <v>2</v>
      </c>
      <c r="AA36" t="s">
        <v>691</v>
      </c>
      <c r="AB36" t="s">
        <v>687</v>
      </c>
      <c r="AC36" t="s">
        <v>690</v>
      </c>
      <c r="AD36" t="s">
        <v>687</v>
      </c>
      <c r="AE36">
        <v>50000067</v>
      </c>
      <c r="AF36">
        <v>1</v>
      </c>
      <c r="AG36">
        <v>50000027</v>
      </c>
      <c r="AH36">
        <v>1</v>
      </c>
      <c r="AI36" s="2"/>
      <c r="AJ36" t="s">
        <v>1319</v>
      </c>
    </row>
    <row r="37" spans="1:36" x14ac:dyDescent="0.25">
      <c r="A37" t="s">
        <v>397</v>
      </c>
      <c r="B37">
        <v>830</v>
      </c>
      <c r="C37">
        <v>2</v>
      </c>
      <c r="D37" t="s">
        <v>900</v>
      </c>
      <c r="E37">
        <v>370</v>
      </c>
      <c r="F37">
        <v>10</v>
      </c>
      <c r="G37" t="s">
        <v>687</v>
      </c>
      <c r="H37" t="s">
        <v>702</v>
      </c>
      <c r="I37" t="s">
        <v>691</v>
      </c>
      <c r="J37" t="s">
        <v>687</v>
      </c>
      <c r="K37" t="s">
        <v>691</v>
      </c>
      <c r="L37" t="s">
        <v>687</v>
      </c>
      <c r="M37" t="s">
        <v>687</v>
      </c>
      <c r="N37" t="s">
        <v>687</v>
      </c>
      <c r="O37" t="s">
        <v>691</v>
      </c>
      <c r="P37" t="s">
        <v>687</v>
      </c>
      <c r="Q37" s="2">
        <v>0</v>
      </c>
      <c r="R37">
        <v>0</v>
      </c>
      <c r="S37">
        <v>0</v>
      </c>
      <c r="T37">
        <v>0</v>
      </c>
      <c r="U37" t="s">
        <v>691</v>
      </c>
      <c r="V37" t="s">
        <v>687</v>
      </c>
      <c r="X37" t="s">
        <v>687</v>
      </c>
      <c r="Y37" t="s">
        <v>691</v>
      </c>
      <c r="Z37">
        <v>2</v>
      </c>
      <c r="AA37">
        <v>0</v>
      </c>
      <c r="AB37" t="s">
        <v>687</v>
      </c>
      <c r="AC37" t="s">
        <v>702</v>
      </c>
      <c r="AD37" t="s">
        <v>687</v>
      </c>
      <c r="AE37">
        <v>57000206</v>
      </c>
      <c r="AF37">
        <v>1</v>
      </c>
      <c r="AG37">
        <v>57000017</v>
      </c>
      <c r="AH37">
        <v>1</v>
      </c>
      <c r="AI37" s="2"/>
      <c r="AJ37" t="s">
        <v>1318</v>
      </c>
    </row>
    <row r="38" spans="1:36" x14ac:dyDescent="0.25">
      <c r="A38" t="s">
        <v>1063</v>
      </c>
      <c r="B38">
        <v>2604</v>
      </c>
      <c r="C38">
        <v>2</v>
      </c>
      <c r="D38" t="s">
        <v>908</v>
      </c>
      <c r="E38">
        <v>360</v>
      </c>
      <c r="F38">
        <v>17</v>
      </c>
      <c r="G38" t="s">
        <v>687</v>
      </c>
      <c r="H38" t="s">
        <v>1303</v>
      </c>
      <c r="I38">
        <v>0</v>
      </c>
      <c r="J38" t="s">
        <v>687</v>
      </c>
      <c r="K38">
        <v>0</v>
      </c>
      <c r="L38" t="s">
        <v>687</v>
      </c>
      <c r="M38">
        <v>0</v>
      </c>
      <c r="N38" t="s">
        <v>687</v>
      </c>
      <c r="O38">
        <v>0</v>
      </c>
      <c r="P38" t="s">
        <v>687</v>
      </c>
      <c r="Q38" s="2">
        <v>0</v>
      </c>
      <c r="R38" t="s">
        <v>687</v>
      </c>
      <c r="S38">
        <v>0</v>
      </c>
      <c r="T38" t="s">
        <v>687</v>
      </c>
      <c r="U38">
        <v>0</v>
      </c>
      <c r="V38" t="s">
        <v>687</v>
      </c>
      <c r="X38" t="s">
        <v>687</v>
      </c>
      <c r="Y38">
        <v>0</v>
      </c>
      <c r="AA38">
        <v>0</v>
      </c>
      <c r="AB38" t="s">
        <v>687</v>
      </c>
      <c r="AC38">
        <v>0</v>
      </c>
      <c r="AD38" t="s">
        <v>687</v>
      </c>
      <c r="AE38" t="s">
        <v>806</v>
      </c>
      <c r="AG38" t="s">
        <v>806</v>
      </c>
      <c r="AI38" s="2"/>
      <c r="AJ38" t="s">
        <v>1319</v>
      </c>
    </row>
    <row r="39" spans="1:36" x14ac:dyDescent="0.25">
      <c r="A39" s="2" t="s">
        <v>379</v>
      </c>
      <c r="B39" s="2">
        <v>791</v>
      </c>
      <c r="C39" s="2">
        <v>2</v>
      </c>
      <c r="D39" s="2" t="s">
        <v>895</v>
      </c>
      <c r="E39" s="2">
        <v>185</v>
      </c>
      <c r="F39" s="2">
        <v>11</v>
      </c>
      <c r="G39" s="2" t="s">
        <v>687</v>
      </c>
      <c r="H39" t="s">
        <v>687</v>
      </c>
      <c r="I39" s="2" t="s">
        <v>1322</v>
      </c>
      <c r="J39" s="2" t="s">
        <v>687</v>
      </c>
      <c r="K39" s="2" t="s">
        <v>1322</v>
      </c>
      <c r="L39" s="2" t="s">
        <v>687</v>
      </c>
      <c r="M39" t="s">
        <v>687</v>
      </c>
      <c r="N39" s="2" t="s">
        <v>687</v>
      </c>
      <c r="O39" s="2" t="s">
        <v>688</v>
      </c>
      <c r="P39" s="2" t="s">
        <v>687</v>
      </c>
      <c r="Q39" s="2">
        <v>0</v>
      </c>
      <c r="R39" s="2" t="s">
        <v>687</v>
      </c>
      <c r="S39" s="2">
        <v>0</v>
      </c>
      <c r="T39" s="2" t="s">
        <v>687</v>
      </c>
      <c r="U39" s="2">
        <v>0</v>
      </c>
      <c r="V39" t="s">
        <v>687</v>
      </c>
      <c r="W39" s="2"/>
      <c r="X39" s="2" t="s">
        <v>687</v>
      </c>
      <c r="Y39" s="2" t="s">
        <v>687</v>
      </c>
      <c r="Z39" s="2">
        <v>2</v>
      </c>
      <c r="AA39" s="2">
        <v>0</v>
      </c>
      <c r="AB39" s="2" t="s">
        <v>687</v>
      </c>
      <c r="AC39" s="2" t="s">
        <v>687</v>
      </c>
      <c r="AD39" s="2" t="s">
        <v>687</v>
      </c>
      <c r="AE39" s="2">
        <v>53000144</v>
      </c>
      <c r="AF39" s="2">
        <v>1</v>
      </c>
      <c r="AG39" s="2">
        <v>53000118</v>
      </c>
      <c r="AH39" s="2">
        <v>1</v>
      </c>
      <c r="AI39" s="2"/>
      <c r="AJ39" s="2" t="s">
        <v>1320</v>
      </c>
    </row>
    <row r="40" spans="1:36" x14ac:dyDescent="0.25">
      <c r="A40" t="s">
        <v>351</v>
      </c>
      <c r="B40">
        <v>741</v>
      </c>
      <c r="C40">
        <v>2</v>
      </c>
      <c r="D40" t="s">
        <v>895</v>
      </c>
      <c r="E40">
        <v>230</v>
      </c>
      <c r="F40">
        <v>9</v>
      </c>
      <c r="G40" t="s">
        <v>687</v>
      </c>
      <c r="H40" t="s">
        <v>702</v>
      </c>
      <c r="I40" t="s">
        <v>691</v>
      </c>
      <c r="J40" t="s">
        <v>687</v>
      </c>
      <c r="K40" t="s">
        <v>691</v>
      </c>
      <c r="L40" t="s">
        <v>687</v>
      </c>
      <c r="M40" t="s">
        <v>687</v>
      </c>
      <c r="N40" t="s">
        <v>687</v>
      </c>
      <c r="O40" t="s">
        <v>691</v>
      </c>
      <c r="P40" t="s">
        <v>687</v>
      </c>
      <c r="Q40" s="2">
        <v>0</v>
      </c>
      <c r="R40" t="s">
        <v>687</v>
      </c>
      <c r="S40" t="s">
        <v>702</v>
      </c>
      <c r="T40" t="s">
        <v>687</v>
      </c>
      <c r="U40">
        <v>0</v>
      </c>
      <c r="V40" t="s">
        <v>687</v>
      </c>
      <c r="X40" t="s">
        <v>687</v>
      </c>
      <c r="Y40" t="s">
        <v>691</v>
      </c>
      <c r="Z40">
        <v>1</v>
      </c>
      <c r="AA40">
        <v>0</v>
      </c>
      <c r="AB40" t="s">
        <v>687</v>
      </c>
      <c r="AC40">
        <v>0</v>
      </c>
      <c r="AD40" t="s">
        <v>687</v>
      </c>
      <c r="AE40">
        <v>50000289</v>
      </c>
      <c r="AF40">
        <v>1</v>
      </c>
      <c r="AG40">
        <v>50000005</v>
      </c>
      <c r="AH40">
        <v>1</v>
      </c>
      <c r="AI40" s="2"/>
      <c r="AJ40" t="s">
        <v>1319</v>
      </c>
    </row>
    <row r="41" spans="1:36" x14ac:dyDescent="0.25">
      <c r="A41" t="s">
        <v>636</v>
      </c>
      <c r="B41">
        <v>251</v>
      </c>
      <c r="C41">
        <v>1</v>
      </c>
      <c r="D41" t="s">
        <v>764</v>
      </c>
      <c r="E41">
        <v>791</v>
      </c>
      <c r="F41">
        <v>1</v>
      </c>
      <c r="G41" t="s">
        <v>687</v>
      </c>
      <c r="H41" t="s">
        <v>702</v>
      </c>
      <c r="I41" t="s">
        <v>691</v>
      </c>
      <c r="J41" t="s">
        <v>687</v>
      </c>
      <c r="K41" t="s">
        <v>691</v>
      </c>
      <c r="L41" t="s">
        <v>687</v>
      </c>
      <c r="M41" t="s">
        <v>687</v>
      </c>
      <c r="N41" t="s">
        <v>687</v>
      </c>
      <c r="O41" t="s">
        <v>691</v>
      </c>
      <c r="P41" t="s">
        <v>687</v>
      </c>
      <c r="Q41" s="2">
        <v>0</v>
      </c>
      <c r="R41" t="s">
        <v>687</v>
      </c>
      <c r="S41" t="s">
        <v>691</v>
      </c>
      <c r="T41" t="s">
        <v>687</v>
      </c>
      <c r="U41">
        <v>0</v>
      </c>
      <c r="V41" t="s">
        <v>687</v>
      </c>
      <c r="X41" t="s">
        <v>687</v>
      </c>
      <c r="Y41" t="s">
        <v>702</v>
      </c>
      <c r="Z41">
        <v>1</v>
      </c>
      <c r="AA41">
        <v>0</v>
      </c>
      <c r="AB41" t="s">
        <v>687</v>
      </c>
      <c r="AC41">
        <v>0</v>
      </c>
      <c r="AD41" t="s">
        <v>687</v>
      </c>
      <c r="AE41">
        <v>19000098</v>
      </c>
      <c r="AF41">
        <v>1</v>
      </c>
      <c r="AG41">
        <v>19000017</v>
      </c>
      <c r="AH41">
        <v>1</v>
      </c>
      <c r="AI41" s="2"/>
      <c r="AJ41" t="s">
        <v>1318</v>
      </c>
    </row>
    <row r="42" spans="1:36" x14ac:dyDescent="0.25">
      <c r="A42" t="s">
        <v>636</v>
      </c>
      <c r="B42">
        <v>1115</v>
      </c>
      <c r="C42">
        <v>1</v>
      </c>
      <c r="D42" t="s">
        <v>686</v>
      </c>
      <c r="E42">
        <v>851</v>
      </c>
      <c r="F42">
        <v>17</v>
      </c>
      <c r="G42" t="s">
        <v>687</v>
      </c>
      <c r="H42" t="s">
        <v>1303</v>
      </c>
      <c r="I42">
        <v>0</v>
      </c>
      <c r="J42" t="s">
        <v>687</v>
      </c>
      <c r="K42">
        <v>0</v>
      </c>
      <c r="L42" t="s">
        <v>687</v>
      </c>
      <c r="M42">
        <v>0</v>
      </c>
      <c r="N42" t="s">
        <v>687</v>
      </c>
      <c r="O42">
        <v>0</v>
      </c>
      <c r="P42" t="s">
        <v>687</v>
      </c>
      <c r="Q42" s="2">
        <v>0</v>
      </c>
      <c r="R42" t="s">
        <v>687</v>
      </c>
      <c r="S42">
        <v>0</v>
      </c>
      <c r="T42" t="s">
        <v>687</v>
      </c>
      <c r="U42">
        <v>0</v>
      </c>
      <c r="V42" t="s">
        <v>687</v>
      </c>
      <c r="X42" t="s">
        <v>687</v>
      </c>
      <c r="Y42">
        <v>0</v>
      </c>
      <c r="AA42">
        <v>0</v>
      </c>
      <c r="AB42" t="s">
        <v>687</v>
      </c>
      <c r="AC42">
        <v>0</v>
      </c>
      <c r="AD42" t="s">
        <v>687</v>
      </c>
      <c r="AE42">
        <v>15001068</v>
      </c>
      <c r="AG42">
        <v>15001067</v>
      </c>
      <c r="AI42" s="2"/>
      <c r="AJ42" t="s">
        <v>1319</v>
      </c>
    </row>
    <row r="43" spans="1:36" x14ac:dyDescent="0.25">
      <c r="A43" t="s">
        <v>184</v>
      </c>
      <c r="B43">
        <v>451</v>
      </c>
      <c r="C43">
        <v>1</v>
      </c>
      <c r="D43" t="s">
        <v>757</v>
      </c>
      <c r="E43">
        <v>746</v>
      </c>
      <c r="F43">
        <v>9</v>
      </c>
      <c r="G43" t="s">
        <v>687</v>
      </c>
      <c r="H43" t="s">
        <v>687</v>
      </c>
      <c r="I43" t="s">
        <v>688</v>
      </c>
      <c r="J43" t="s">
        <v>687</v>
      </c>
      <c r="K43" t="s">
        <v>688</v>
      </c>
      <c r="L43" t="s">
        <v>687</v>
      </c>
      <c r="M43" t="s">
        <v>687</v>
      </c>
      <c r="N43" t="s">
        <v>687</v>
      </c>
      <c r="O43" t="s">
        <v>688</v>
      </c>
      <c r="P43" t="s">
        <v>687</v>
      </c>
      <c r="Q43" s="2">
        <v>0</v>
      </c>
      <c r="R43" t="s">
        <v>687</v>
      </c>
      <c r="S43" t="s">
        <v>687</v>
      </c>
      <c r="T43" t="s">
        <v>687</v>
      </c>
      <c r="U43">
        <v>0</v>
      </c>
      <c r="V43" t="s">
        <v>687</v>
      </c>
      <c r="X43" t="s">
        <v>687</v>
      </c>
      <c r="Y43" t="s">
        <v>688</v>
      </c>
      <c r="Z43">
        <v>1</v>
      </c>
      <c r="AA43">
        <v>0</v>
      </c>
      <c r="AB43" t="s">
        <v>687</v>
      </c>
      <c r="AC43">
        <v>0</v>
      </c>
      <c r="AD43" t="s">
        <v>687</v>
      </c>
      <c r="AE43">
        <v>21001934</v>
      </c>
      <c r="AF43">
        <v>1</v>
      </c>
      <c r="AG43">
        <v>21000352</v>
      </c>
      <c r="AH43">
        <v>1</v>
      </c>
      <c r="AI43" s="2"/>
      <c r="AJ43" t="s">
        <v>1320</v>
      </c>
    </row>
    <row r="44" spans="1:36" x14ac:dyDescent="0.25">
      <c r="A44" t="s">
        <v>1021</v>
      </c>
      <c r="B44">
        <v>1228</v>
      </c>
      <c r="C44">
        <v>1</v>
      </c>
      <c r="D44" t="s">
        <v>764</v>
      </c>
      <c r="E44">
        <v>773</v>
      </c>
      <c r="F44">
        <v>17</v>
      </c>
      <c r="G44" t="s">
        <v>728</v>
      </c>
      <c r="H44" t="s">
        <v>1303</v>
      </c>
      <c r="I44">
        <v>0</v>
      </c>
      <c r="J44" t="s">
        <v>728</v>
      </c>
      <c r="K44">
        <v>0</v>
      </c>
      <c r="L44" t="s">
        <v>728</v>
      </c>
      <c r="M44">
        <v>0</v>
      </c>
      <c r="N44" t="s">
        <v>728</v>
      </c>
      <c r="O44">
        <v>0</v>
      </c>
      <c r="P44" t="s">
        <v>728</v>
      </c>
      <c r="Q44" s="2">
        <v>0</v>
      </c>
      <c r="R44" t="s">
        <v>728</v>
      </c>
      <c r="S44">
        <v>0</v>
      </c>
      <c r="T44" t="s">
        <v>728</v>
      </c>
      <c r="U44">
        <v>0</v>
      </c>
      <c r="V44" t="s">
        <v>728</v>
      </c>
      <c r="X44" t="s">
        <v>728</v>
      </c>
      <c r="Y44">
        <v>0</v>
      </c>
      <c r="AA44">
        <v>0</v>
      </c>
      <c r="AB44" t="s">
        <v>728</v>
      </c>
      <c r="AC44">
        <v>0</v>
      </c>
      <c r="AD44" t="s">
        <v>728</v>
      </c>
      <c r="AE44" t="s">
        <v>806</v>
      </c>
      <c r="AG44" t="s">
        <v>806</v>
      </c>
      <c r="AI44" s="2"/>
      <c r="AJ44" s="11" t="s">
        <v>1319</v>
      </c>
    </row>
    <row r="45" spans="1:36" x14ac:dyDescent="0.25">
      <c r="A45" t="s">
        <v>730</v>
      </c>
      <c r="B45">
        <v>98</v>
      </c>
      <c r="C45">
        <v>1</v>
      </c>
      <c r="D45" t="s">
        <v>729</v>
      </c>
      <c r="E45">
        <v>621</v>
      </c>
      <c r="F45">
        <v>9</v>
      </c>
      <c r="G45" t="s">
        <v>687</v>
      </c>
      <c r="H45" t="s">
        <v>687</v>
      </c>
      <c r="I45" t="s">
        <v>688</v>
      </c>
      <c r="J45" t="s">
        <v>687</v>
      </c>
      <c r="K45" t="s">
        <v>688</v>
      </c>
      <c r="L45" t="s">
        <v>687</v>
      </c>
      <c r="M45" t="s">
        <v>687</v>
      </c>
      <c r="N45" t="s">
        <v>687</v>
      </c>
      <c r="O45">
        <v>0</v>
      </c>
      <c r="P45" t="s">
        <v>687</v>
      </c>
      <c r="Q45" s="2">
        <v>0</v>
      </c>
      <c r="R45" t="s">
        <v>687</v>
      </c>
      <c r="S45" t="s">
        <v>687</v>
      </c>
      <c r="T45" t="s">
        <v>687</v>
      </c>
      <c r="U45">
        <v>0</v>
      </c>
      <c r="V45" t="s">
        <v>687</v>
      </c>
      <c r="X45" t="s">
        <v>687</v>
      </c>
      <c r="Y45" t="s">
        <v>688</v>
      </c>
      <c r="Z45">
        <v>1</v>
      </c>
      <c r="AA45">
        <v>0</v>
      </c>
      <c r="AB45" t="s">
        <v>687</v>
      </c>
      <c r="AC45">
        <v>0</v>
      </c>
      <c r="AD45" t="s">
        <v>687</v>
      </c>
      <c r="AE45">
        <v>33000317</v>
      </c>
      <c r="AF45">
        <v>1</v>
      </c>
      <c r="AG45">
        <v>33000011</v>
      </c>
      <c r="AH45">
        <v>1</v>
      </c>
      <c r="AI45" s="2"/>
      <c r="AJ45" t="s">
        <v>1320</v>
      </c>
    </row>
    <row r="46" spans="1:36" x14ac:dyDescent="0.25">
      <c r="A46" t="s">
        <v>1140</v>
      </c>
      <c r="B46">
        <v>11501</v>
      </c>
      <c r="C46">
        <v>1</v>
      </c>
      <c r="D46" t="s">
        <v>759</v>
      </c>
      <c r="E46">
        <v>492</v>
      </c>
      <c r="F46">
        <v>15</v>
      </c>
      <c r="G46" t="s">
        <v>687</v>
      </c>
      <c r="H46" t="s">
        <v>702</v>
      </c>
      <c r="I46" t="s">
        <v>691</v>
      </c>
      <c r="J46" t="s">
        <v>687</v>
      </c>
      <c r="K46" t="s">
        <v>691</v>
      </c>
      <c r="L46" t="s">
        <v>687</v>
      </c>
      <c r="M46" t="s">
        <v>687</v>
      </c>
      <c r="N46" t="s">
        <v>687</v>
      </c>
      <c r="O46" t="s">
        <v>691</v>
      </c>
      <c r="P46" t="s">
        <v>687</v>
      </c>
      <c r="Q46" s="2">
        <v>0</v>
      </c>
      <c r="R46" t="s">
        <v>687</v>
      </c>
      <c r="S46">
        <v>0</v>
      </c>
      <c r="T46" t="s">
        <v>687</v>
      </c>
      <c r="U46">
        <v>0</v>
      </c>
      <c r="V46" t="s">
        <v>687</v>
      </c>
      <c r="X46" t="s">
        <v>687</v>
      </c>
      <c r="Y46" t="s">
        <v>702</v>
      </c>
      <c r="Z46">
        <v>1</v>
      </c>
      <c r="AA46">
        <v>0</v>
      </c>
      <c r="AB46" t="s">
        <v>687</v>
      </c>
      <c r="AC46">
        <v>0</v>
      </c>
      <c r="AD46" t="s">
        <v>687</v>
      </c>
      <c r="AE46" t="s">
        <v>806</v>
      </c>
      <c r="AG46">
        <v>47000932</v>
      </c>
      <c r="AH46">
        <v>1</v>
      </c>
      <c r="AI46" s="2"/>
      <c r="AJ46" t="s">
        <v>1318</v>
      </c>
    </row>
    <row r="47" spans="1:36" x14ac:dyDescent="0.25">
      <c r="A47" t="s">
        <v>621</v>
      </c>
      <c r="B47">
        <v>654</v>
      </c>
      <c r="C47">
        <v>1</v>
      </c>
      <c r="D47" t="s">
        <v>733</v>
      </c>
      <c r="E47">
        <v>766</v>
      </c>
      <c r="F47">
        <v>13</v>
      </c>
      <c r="G47" t="s">
        <v>687</v>
      </c>
      <c r="H47" t="s">
        <v>688</v>
      </c>
      <c r="I47" t="s">
        <v>688</v>
      </c>
      <c r="J47" t="s">
        <v>687</v>
      </c>
      <c r="K47" t="s">
        <v>688</v>
      </c>
      <c r="L47" t="s">
        <v>687</v>
      </c>
      <c r="M47" t="s">
        <v>688</v>
      </c>
      <c r="N47" t="s">
        <v>687</v>
      </c>
      <c r="O47" t="s">
        <v>688</v>
      </c>
      <c r="P47" t="s">
        <v>687</v>
      </c>
      <c r="Q47" s="2">
        <v>0</v>
      </c>
      <c r="R47" t="s">
        <v>687</v>
      </c>
      <c r="S47">
        <v>0</v>
      </c>
      <c r="T47" t="s">
        <v>687</v>
      </c>
      <c r="U47">
        <v>0</v>
      </c>
      <c r="V47" t="s">
        <v>687</v>
      </c>
      <c r="X47" t="s">
        <v>687</v>
      </c>
      <c r="Y47" t="s">
        <v>688</v>
      </c>
      <c r="Z47">
        <v>1</v>
      </c>
      <c r="AA47">
        <v>0</v>
      </c>
      <c r="AB47" t="s">
        <v>687</v>
      </c>
      <c r="AC47">
        <v>0</v>
      </c>
      <c r="AD47" t="s">
        <v>687</v>
      </c>
      <c r="AE47">
        <v>29000524</v>
      </c>
      <c r="AG47">
        <v>29000523</v>
      </c>
      <c r="AH47">
        <v>1</v>
      </c>
      <c r="AI47" s="2"/>
      <c r="AJ47" t="s">
        <v>1320</v>
      </c>
    </row>
    <row r="48" spans="1:36" x14ac:dyDescent="0.25">
      <c r="A48" t="s">
        <v>905</v>
      </c>
      <c r="B48">
        <v>792</v>
      </c>
      <c r="C48">
        <v>2</v>
      </c>
      <c r="D48" t="s">
        <v>904</v>
      </c>
      <c r="E48">
        <v>320</v>
      </c>
      <c r="F48">
        <v>9</v>
      </c>
      <c r="G48" t="s">
        <v>687</v>
      </c>
      <c r="H48" t="s">
        <v>687</v>
      </c>
      <c r="I48" t="s">
        <v>691</v>
      </c>
      <c r="J48" t="s">
        <v>687</v>
      </c>
      <c r="K48" t="s">
        <v>687</v>
      </c>
      <c r="L48" t="s">
        <v>687</v>
      </c>
      <c r="M48" t="s">
        <v>687</v>
      </c>
      <c r="N48" t="s">
        <v>687</v>
      </c>
      <c r="O48" t="s">
        <v>688</v>
      </c>
      <c r="P48" t="s">
        <v>687</v>
      </c>
      <c r="Q48" s="2">
        <v>0</v>
      </c>
      <c r="R48" t="s">
        <v>687</v>
      </c>
      <c r="S48" t="s">
        <v>687</v>
      </c>
      <c r="T48" t="s">
        <v>687</v>
      </c>
      <c r="U48">
        <v>0</v>
      </c>
      <c r="V48" t="s">
        <v>687</v>
      </c>
      <c r="X48" t="s">
        <v>687</v>
      </c>
      <c r="Y48" t="s">
        <v>687</v>
      </c>
      <c r="Z48">
        <v>1</v>
      </c>
      <c r="AA48">
        <v>0</v>
      </c>
      <c r="AB48" t="s">
        <v>687</v>
      </c>
      <c r="AC48" t="s">
        <v>688</v>
      </c>
      <c r="AD48" t="s">
        <v>687</v>
      </c>
      <c r="AE48">
        <v>58000159</v>
      </c>
      <c r="AF48">
        <v>1</v>
      </c>
      <c r="AG48">
        <v>58000158</v>
      </c>
      <c r="AH48">
        <v>1</v>
      </c>
      <c r="AI48" s="2"/>
      <c r="AJ48" s="11" t="s">
        <v>1319</v>
      </c>
    </row>
    <row r="49" spans="1:36" x14ac:dyDescent="0.25">
      <c r="A49" t="s">
        <v>1159</v>
      </c>
      <c r="B49">
        <v>2512</v>
      </c>
      <c r="C49">
        <v>2</v>
      </c>
      <c r="D49" t="s">
        <v>900</v>
      </c>
      <c r="E49">
        <v>370</v>
      </c>
      <c r="F49">
        <v>17</v>
      </c>
      <c r="G49" t="s">
        <v>728</v>
      </c>
      <c r="H49" t="s">
        <v>1303</v>
      </c>
      <c r="I49">
        <v>0</v>
      </c>
      <c r="J49" t="s">
        <v>728</v>
      </c>
      <c r="K49">
        <v>0</v>
      </c>
      <c r="L49" t="s">
        <v>728</v>
      </c>
      <c r="M49">
        <v>0</v>
      </c>
      <c r="N49" t="s">
        <v>728</v>
      </c>
      <c r="O49">
        <v>0</v>
      </c>
      <c r="P49" t="s">
        <v>728</v>
      </c>
      <c r="Q49" s="2">
        <v>0</v>
      </c>
      <c r="R49" t="s">
        <v>728</v>
      </c>
      <c r="S49">
        <v>0</v>
      </c>
      <c r="T49" t="s">
        <v>728</v>
      </c>
      <c r="U49">
        <v>0</v>
      </c>
      <c r="V49" t="s">
        <v>728</v>
      </c>
      <c r="X49" t="s">
        <v>728</v>
      </c>
      <c r="Y49">
        <v>0</v>
      </c>
      <c r="AA49">
        <v>0</v>
      </c>
      <c r="AB49" t="s">
        <v>728</v>
      </c>
      <c r="AC49">
        <v>0</v>
      </c>
      <c r="AD49" t="s">
        <v>728</v>
      </c>
      <c r="AE49" t="s">
        <v>806</v>
      </c>
      <c r="AG49" t="s">
        <v>806</v>
      </c>
      <c r="AI49" s="2"/>
      <c r="AJ49" s="11" t="s">
        <v>1319</v>
      </c>
    </row>
    <row r="50" spans="1:36" x14ac:dyDescent="0.25">
      <c r="A50" t="s">
        <v>98</v>
      </c>
      <c r="B50">
        <v>252</v>
      </c>
      <c r="C50">
        <v>1</v>
      </c>
      <c r="D50" t="s">
        <v>764</v>
      </c>
      <c r="E50">
        <v>661</v>
      </c>
      <c r="F50">
        <v>13</v>
      </c>
      <c r="G50" t="s">
        <v>687</v>
      </c>
      <c r="H50" t="s">
        <v>691</v>
      </c>
      <c r="I50" t="s">
        <v>688</v>
      </c>
      <c r="J50" t="s">
        <v>687</v>
      </c>
      <c r="K50" t="s">
        <v>688</v>
      </c>
      <c r="L50" t="s">
        <v>687</v>
      </c>
      <c r="M50" t="s">
        <v>687</v>
      </c>
      <c r="N50" t="s">
        <v>687</v>
      </c>
      <c r="O50" t="s">
        <v>691</v>
      </c>
      <c r="P50" t="s">
        <v>687</v>
      </c>
      <c r="Q50" s="2">
        <v>0</v>
      </c>
      <c r="R50" t="s">
        <v>687</v>
      </c>
      <c r="S50" t="s">
        <v>691</v>
      </c>
      <c r="T50" t="s">
        <v>687</v>
      </c>
      <c r="U50">
        <v>0</v>
      </c>
      <c r="V50" t="s">
        <v>687</v>
      </c>
      <c r="X50" t="s">
        <v>687</v>
      </c>
      <c r="Y50" t="s">
        <v>691</v>
      </c>
      <c r="Z50">
        <v>1</v>
      </c>
      <c r="AA50">
        <v>0</v>
      </c>
      <c r="AB50" t="s">
        <v>687</v>
      </c>
      <c r="AC50">
        <v>0</v>
      </c>
      <c r="AD50" t="s">
        <v>687</v>
      </c>
      <c r="AE50">
        <v>20000276</v>
      </c>
      <c r="AF50">
        <v>1</v>
      </c>
      <c r="AG50">
        <v>20000043</v>
      </c>
      <c r="AH50">
        <v>1</v>
      </c>
      <c r="AI50" s="2"/>
      <c r="AJ50" t="s">
        <v>1319</v>
      </c>
    </row>
    <row r="51" spans="1:36" x14ac:dyDescent="0.25">
      <c r="A51" t="s">
        <v>1</v>
      </c>
      <c r="B51">
        <v>1</v>
      </c>
      <c r="C51">
        <v>1</v>
      </c>
      <c r="D51" t="s">
        <v>686</v>
      </c>
      <c r="E51">
        <v>787</v>
      </c>
      <c r="F51">
        <v>13</v>
      </c>
      <c r="G51" t="s">
        <v>687</v>
      </c>
      <c r="H51" t="s">
        <v>687</v>
      </c>
      <c r="I51" t="s">
        <v>688</v>
      </c>
      <c r="J51" t="s">
        <v>687</v>
      </c>
      <c r="K51" t="s">
        <v>688</v>
      </c>
      <c r="L51" t="s">
        <v>687</v>
      </c>
      <c r="M51" t="s">
        <v>687</v>
      </c>
      <c r="N51" t="s">
        <v>687</v>
      </c>
      <c r="O51" t="s">
        <v>688</v>
      </c>
      <c r="P51" t="s">
        <v>687</v>
      </c>
      <c r="Q51" s="2">
        <v>0</v>
      </c>
      <c r="R51" t="s">
        <v>687</v>
      </c>
      <c r="S51" t="s">
        <v>687</v>
      </c>
      <c r="T51" t="s">
        <v>687</v>
      </c>
      <c r="U51">
        <v>0</v>
      </c>
      <c r="V51" t="s">
        <v>687</v>
      </c>
      <c r="X51" t="s">
        <v>687</v>
      </c>
      <c r="Y51" t="s">
        <v>688</v>
      </c>
      <c r="Z51">
        <v>1</v>
      </c>
      <c r="AA51">
        <v>0</v>
      </c>
      <c r="AB51" t="s">
        <v>687</v>
      </c>
      <c r="AC51">
        <v>0</v>
      </c>
      <c r="AD51" t="s">
        <v>687</v>
      </c>
      <c r="AE51">
        <v>1000417</v>
      </c>
      <c r="AF51">
        <v>1</v>
      </c>
      <c r="AG51">
        <v>1000007</v>
      </c>
      <c r="AH51">
        <v>1</v>
      </c>
      <c r="AI51" s="2"/>
      <c r="AJ51" t="s">
        <v>1320</v>
      </c>
    </row>
    <row r="52" spans="1:36" x14ac:dyDescent="0.25">
      <c r="A52" t="s">
        <v>301</v>
      </c>
      <c r="B52">
        <v>659</v>
      </c>
      <c r="C52">
        <v>2</v>
      </c>
      <c r="D52" t="s">
        <v>891</v>
      </c>
      <c r="E52">
        <v>326</v>
      </c>
      <c r="F52">
        <v>9</v>
      </c>
      <c r="G52" t="s">
        <v>687</v>
      </c>
      <c r="H52" t="s">
        <v>702</v>
      </c>
      <c r="I52" t="s">
        <v>691</v>
      </c>
      <c r="J52" t="s">
        <v>687</v>
      </c>
      <c r="K52" t="s">
        <v>691</v>
      </c>
      <c r="L52" t="s">
        <v>687</v>
      </c>
      <c r="M52" t="s">
        <v>687</v>
      </c>
      <c r="N52" t="s">
        <v>687</v>
      </c>
      <c r="O52" t="s">
        <v>691</v>
      </c>
      <c r="P52" t="s">
        <v>687</v>
      </c>
      <c r="Q52" s="2">
        <v>0</v>
      </c>
      <c r="R52" t="s">
        <v>687</v>
      </c>
      <c r="S52" t="s">
        <v>702</v>
      </c>
      <c r="T52" t="s">
        <v>687</v>
      </c>
      <c r="U52">
        <v>0</v>
      </c>
      <c r="V52" t="s">
        <v>687</v>
      </c>
      <c r="X52" t="s">
        <v>687</v>
      </c>
      <c r="Y52" t="s">
        <v>690</v>
      </c>
      <c r="Z52">
        <v>1</v>
      </c>
      <c r="AA52">
        <v>0</v>
      </c>
      <c r="AB52" t="s">
        <v>687</v>
      </c>
      <c r="AC52">
        <v>0</v>
      </c>
      <c r="AD52" t="s">
        <v>687</v>
      </c>
      <c r="AE52">
        <v>51000203</v>
      </c>
      <c r="AF52">
        <v>1</v>
      </c>
      <c r="AG52">
        <v>51000055</v>
      </c>
      <c r="AH52">
        <v>1</v>
      </c>
      <c r="AI52" s="2"/>
      <c r="AJ52" t="s">
        <v>1318</v>
      </c>
    </row>
    <row r="53" spans="1:36" x14ac:dyDescent="0.25">
      <c r="A53" t="s">
        <v>848</v>
      </c>
      <c r="B53">
        <v>452</v>
      </c>
      <c r="C53">
        <v>1</v>
      </c>
      <c r="D53" t="s">
        <v>757</v>
      </c>
      <c r="E53">
        <v>615</v>
      </c>
      <c r="F53">
        <v>10</v>
      </c>
      <c r="G53" t="s">
        <v>687</v>
      </c>
      <c r="H53" t="s">
        <v>688</v>
      </c>
      <c r="I53">
        <v>0</v>
      </c>
      <c r="J53" t="s">
        <v>687</v>
      </c>
      <c r="K53">
        <v>0</v>
      </c>
      <c r="L53" t="s">
        <v>687</v>
      </c>
      <c r="M53" t="s">
        <v>688</v>
      </c>
      <c r="N53" t="s">
        <v>687</v>
      </c>
      <c r="O53" t="s">
        <v>688</v>
      </c>
      <c r="P53" t="s">
        <v>687</v>
      </c>
      <c r="Q53" s="2">
        <v>0</v>
      </c>
      <c r="R53" t="s">
        <v>687</v>
      </c>
      <c r="S53" t="s">
        <v>688</v>
      </c>
      <c r="T53" t="s">
        <v>687</v>
      </c>
      <c r="U53">
        <v>0</v>
      </c>
      <c r="V53" t="s">
        <v>687</v>
      </c>
      <c r="X53" t="s">
        <v>687</v>
      </c>
      <c r="Y53" t="s">
        <v>688</v>
      </c>
      <c r="Z53">
        <v>1</v>
      </c>
      <c r="AA53">
        <v>0</v>
      </c>
      <c r="AB53" t="s">
        <v>687</v>
      </c>
      <c r="AC53">
        <v>0</v>
      </c>
      <c r="AD53" t="s">
        <v>687</v>
      </c>
      <c r="AE53">
        <v>21001692</v>
      </c>
      <c r="AF53">
        <v>1</v>
      </c>
      <c r="AG53">
        <v>21000301</v>
      </c>
      <c r="AH53">
        <v>1</v>
      </c>
      <c r="AI53" s="2"/>
      <c r="AJ53" t="s">
        <v>1320</v>
      </c>
    </row>
    <row r="54" spans="1:36" x14ac:dyDescent="0.25">
      <c r="A54" t="s">
        <v>398</v>
      </c>
      <c r="B54">
        <v>832</v>
      </c>
      <c r="C54">
        <v>2</v>
      </c>
      <c r="D54" t="s">
        <v>900</v>
      </c>
      <c r="E54">
        <v>370</v>
      </c>
      <c r="F54">
        <v>9</v>
      </c>
      <c r="G54" t="s">
        <v>687</v>
      </c>
      <c r="H54" t="s">
        <v>691</v>
      </c>
      <c r="I54" t="s">
        <v>688</v>
      </c>
      <c r="J54" t="s">
        <v>687</v>
      </c>
      <c r="K54" t="s">
        <v>688</v>
      </c>
      <c r="L54" t="s">
        <v>687</v>
      </c>
      <c r="M54" t="s">
        <v>687</v>
      </c>
      <c r="N54" t="s">
        <v>687</v>
      </c>
      <c r="O54" t="s">
        <v>687</v>
      </c>
      <c r="P54" t="s">
        <v>687</v>
      </c>
      <c r="Q54" s="2">
        <v>0</v>
      </c>
      <c r="R54" t="s">
        <v>687</v>
      </c>
      <c r="S54" t="s">
        <v>687</v>
      </c>
      <c r="T54" t="s">
        <v>687</v>
      </c>
      <c r="U54">
        <v>0</v>
      </c>
      <c r="V54" t="s">
        <v>687</v>
      </c>
      <c r="X54" t="s">
        <v>687</v>
      </c>
      <c r="Y54" t="s">
        <v>687</v>
      </c>
      <c r="Z54">
        <v>1</v>
      </c>
      <c r="AA54">
        <v>0</v>
      </c>
      <c r="AB54" t="s">
        <v>687</v>
      </c>
      <c r="AC54" t="s">
        <v>687</v>
      </c>
      <c r="AD54" t="s">
        <v>687</v>
      </c>
      <c r="AE54">
        <v>57000320</v>
      </c>
      <c r="AF54">
        <v>1</v>
      </c>
      <c r="AG54">
        <v>57000011</v>
      </c>
      <c r="AH54">
        <v>1</v>
      </c>
      <c r="AI54" s="2"/>
      <c r="AJ54" s="11" t="s">
        <v>1319</v>
      </c>
    </row>
    <row r="55" spans="1:36" x14ac:dyDescent="0.25">
      <c r="A55" t="s">
        <v>252</v>
      </c>
      <c r="B55">
        <v>555</v>
      </c>
      <c r="C55">
        <v>1</v>
      </c>
      <c r="D55" t="s">
        <v>745</v>
      </c>
      <c r="E55">
        <v>706</v>
      </c>
      <c r="F55">
        <v>9</v>
      </c>
      <c r="G55" t="s">
        <v>687</v>
      </c>
      <c r="H55" t="s">
        <v>691</v>
      </c>
      <c r="I55" t="s">
        <v>688</v>
      </c>
      <c r="J55" t="s">
        <v>687</v>
      </c>
      <c r="K55" t="s">
        <v>688</v>
      </c>
      <c r="L55" t="s">
        <v>687</v>
      </c>
      <c r="M55" t="s">
        <v>687</v>
      </c>
      <c r="N55" t="s">
        <v>687</v>
      </c>
      <c r="O55">
        <v>0</v>
      </c>
      <c r="P55" t="s">
        <v>687</v>
      </c>
      <c r="Q55" s="2">
        <v>0</v>
      </c>
      <c r="R55">
        <v>0</v>
      </c>
      <c r="S55">
        <v>0</v>
      </c>
      <c r="T55">
        <v>0</v>
      </c>
      <c r="U55" t="s">
        <v>691</v>
      </c>
      <c r="V55" t="s">
        <v>687</v>
      </c>
      <c r="X55" t="s">
        <v>687</v>
      </c>
      <c r="Y55" t="s">
        <v>687</v>
      </c>
      <c r="Z55">
        <v>2</v>
      </c>
      <c r="AA55">
        <v>0</v>
      </c>
      <c r="AB55" t="s">
        <v>687</v>
      </c>
      <c r="AC55" t="s">
        <v>687</v>
      </c>
      <c r="AD55" t="s">
        <v>687</v>
      </c>
      <c r="AE55">
        <v>23000175</v>
      </c>
      <c r="AF55">
        <v>1</v>
      </c>
      <c r="AG55">
        <v>23000018</v>
      </c>
      <c r="AH55">
        <v>1</v>
      </c>
      <c r="AI55" s="2"/>
      <c r="AJ55" t="s">
        <v>1318</v>
      </c>
    </row>
    <row r="56" spans="1:36" x14ac:dyDescent="0.25">
      <c r="A56" t="s">
        <v>352</v>
      </c>
      <c r="B56">
        <v>742</v>
      </c>
      <c r="C56">
        <v>2</v>
      </c>
      <c r="D56" t="s">
        <v>895</v>
      </c>
      <c r="E56">
        <v>217</v>
      </c>
      <c r="F56">
        <v>13</v>
      </c>
      <c r="G56" t="s">
        <v>687</v>
      </c>
      <c r="H56" t="s">
        <v>690</v>
      </c>
      <c r="I56" t="s">
        <v>691</v>
      </c>
      <c r="J56" t="s">
        <v>687</v>
      </c>
      <c r="K56" t="s">
        <v>691</v>
      </c>
      <c r="L56" t="s">
        <v>687</v>
      </c>
      <c r="M56" t="s">
        <v>687</v>
      </c>
      <c r="N56" t="s">
        <v>687</v>
      </c>
      <c r="O56" t="s">
        <v>687</v>
      </c>
      <c r="P56" t="s">
        <v>687</v>
      </c>
      <c r="Q56" s="2">
        <v>0</v>
      </c>
      <c r="R56" t="s">
        <v>687</v>
      </c>
      <c r="S56" t="s">
        <v>687</v>
      </c>
      <c r="T56" t="s">
        <v>687</v>
      </c>
      <c r="U56">
        <v>0</v>
      </c>
      <c r="V56" t="s">
        <v>687</v>
      </c>
      <c r="X56" t="s">
        <v>687</v>
      </c>
      <c r="Y56" t="s">
        <v>690</v>
      </c>
      <c r="Z56">
        <v>1</v>
      </c>
      <c r="AA56">
        <v>0</v>
      </c>
      <c r="AB56" t="s">
        <v>687</v>
      </c>
      <c r="AC56">
        <v>0</v>
      </c>
      <c r="AD56" t="s">
        <v>687</v>
      </c>
      <c r="AE56">
        <v>48000081</v>
      </c>
      <c r="AF56">
        <v>1</v>
      </c>
      <c r="AG56">
        <v>48000027</v>
      </c>
      <c r="AH56">
        <v>1</v>
      </c>
      <c r="AI56" s="2"/>
      <c r="AJ56" t="s">
        <v>1319</v>
      </c>
    </row>
    <row r="57" spans="1:36" x14ac:dyDescent="0.25">
      <c r="A57" t="s">
        <v>399</v>
      </c>
      <c r="B57">
        <v>834</v>
      </c>
      <c r="C57">
        <v>2</v>
      </c>
      <c r="D57" t="s">
        <v>900</v>
      </c>
      <c r="E57">
        <v>370</v>
      </c>
      <c r="F57">
        <v>9</v>
      </c>
      <c r="G57" t="s">
        <v>687</v>
      </c>
      <c r="H57" t="s">
        <v>1303</v>
      </c>
      <c r="I57">
        <v>0</v>
      </c>
      <c r="J57" t="s">
        <v>687</v>
      </c>
      <c r="K57">
        <v>0</v>
      </c>
      <c r="L57" t="s">
        <v>687</v>
      </c>
      <c r="M57">
        <v>0</v>
      </c>
      <c r="N57" t="s">
        <v>687</v>
      </c>
      <c r="O57">
        <v>0</v>
      </c>
      <c r="P57" t="s">
        <v>687</v>
      </c>
      <c r="Q57" s="2">
        <v>0</v>
      </c>
      <c r="R57" t="s">
        <v>687</v>
      </c>
      <c r="S57">
        <v>0</v>
      </c>
      <c r="T57" t="s">
        <v>687</v>
      </c>
      <c r="U57">
        <v>0</v>
      </c>
      <c r="V57" t="s">
        <v>687</v>
      </c>
      <c r="X57" t="s">
        <v>687</v>
      </c>
      <c r="Y57">
        <v>0</v>
      </c>
      <c r="AA57">
        <v>0</v>
      </c>
      <c r="AB57" t="s">
        <v>687</v>
      </c>
      <c r="AC57">
        <v>0</v>
      </c>
      <c r="AD57" t="s">
        <v>687</v>
      </c>
      <c r="AE57">
        <v>57000264</v>
      </c>
      <c r="AG57">
        <v>57000105</v>
      </c>
      <c r="AI57" s="2"/>
      <c r="AJ57" t="s">
        <v>1319</v>
      </c>
    </row>
    <row r="58" spans="1:36" x14ac:dyDescent="0.25">
      <c r="A58" t="s">
        <v>99</v>
      </c>
      <c r="B58">
        <v>255</v>
      </c>
      <c r="C58">
        <v>1</v>
      </c>
      <c r="D58" t="s">
        <v>764</v>
      </c>
      <c r="E58">
        <v>661</v>
      </c>
      <c r="F58">
        <v>9</v>
      </c>
      <c r="G58" t="s">
        <v>687</v>
      </c>
      <c r="H58" t="s">
        <v>690</v>
      </c>
      <c r="I58" t="s">
        <v>691</v>
      </c>
      <c r="J58" t="s">
        <v>687</v>
      </c>
      <c r="K58" t="s">
        <v>688</v>
      </c>
      <c r="L58" t="s">
        <v>687</v>
      </c>
      <c r="M58" t="s">
        <v>687</v>
      </c>
      <c r="N58" t="s">
        <v>687</v>
      </c>
      <c r="O58" t="s">
        <v>688</v>
      </c>
      <c r="P58" t="s">
        <v>687</v>
      </c>
      <c r="Q58" s="2">
        <v>0</v>
      </c>
      <c r="R58" t="s">
        <v>687</v>
      </c>
      <c r="S58" t="s">
        <v>687</v>
      </c>
      <c r="T58" t="s">
        <v>687</v>
      </c>
      <c r="U58">
        <v>0</v>
      </c>
      <c r="V58" t="s">
        <v>687</v>
      </c>
      <c r="X58" t="s">
        <v>687</v>
      </c>
      <c r="Y58" t="s">
        <v>690</v>
      </c>
      <c r="Z58">
        <v>1</v>
      </c>
      <c r="AA58">
        <v>0</v>
      </c>
      <c r="AB58" t="s">
        <v>687</v>
      </c>
      <c r="AC58" t="s">
        <v>687</v>
      </c>
      <c r="AD58" t="s">
        <v>687</v>
      </c>
      <c r="AE58">
        <v>16000092</v>
      </c>
      <c r="AF58">
        <v>1</v>
      </c>
      <c r="AG58">
        <v>16000001</v>
      </c>
      <c r="AH58">
        <v>1</v>
      </c>
      <c r="AI58" s="2"/>
      <c r="AJ58" t="s">
        <v>1318</v>
      </c>
    </row>
    <row r="59" spans="1:36" x14ac:dyDescent="0.25">
      <c r="A59" t="s">
        <v>646</v>
      </c>
      <c r="B59">
        <v>3102</v>
      </c>
      <c r="C59">
        <v>3</v>
      </c>
      <c r="D59" t="s">
        <v>914</v>
      </c>
      <c r="E59">
        <v>400</v>
      </c>
      <c r="F59">
        <v>9</v>
      </c>
      <c r="G59" t="s">
        <v>687</v>
      </c>
      <c r="H59" t="s">
        <v>687</v>
      </c>
      <c r="I59" t="s">
        <v>688</v>
      </c>
      <c r="J59" t="s">
        <v>687</v>
      </c>
      <c r="K59" t="s">
        <v>688</v>
      </c>
      <c r="L59" t="s">
        <v>687</v>
      </c>
      <c r="M59" t="s">
        <v>687</v>
      </c>
      <c r="N59" t="s">
        <v>687</v>
      </c>
      <c r="O59" t="s">
        <v>688</v>
      </c>
      <c r="P59" t="s">
        <v>687</v>
      </c>
      <c r="Q59" s="2">
        <v>0</v>
      </c>
      <c r="R59" t="s">
        <v>687</v>
      </c>
      <c r="S59">
        <v>0</v>
      </c>
      <c r="T59" t="s">
        <v>687</v>
      </c>
      <c r="U59">
        <v>0</v>
      </c>
      <c r="V59" t="s">
        <v>687</v>
      </c>
      <c r="X59" t="s">
        <v>687</v>
      </c>
      <c r="Y59" t="s">
        <v>687</v>
      </c>
      <c r="Z59">
        <v>1</v>
      </c>
      <c r="AA59">
        <v>0</v>
      </c>
      <c r="AB59" t="s">
        <v>687</v>
      </c>
      <c r="AC59">
        <v>0</v>
      </c>
      <c r="AD59" t="s">
        <v>687</v>
      </c>
      <c r="AE59">
        <v>67000552</v>
      </c>
      <c r="AG59">
        <v>67000002</v>
      </c>
      <c r="AH59">
        <v>1</v>
      </c>
      <c r="AI59" s="2"/>
      <c r="AJ59" t="s">
        <v>1320</v>
      </c>
    </row>
    <row r="60" spans="1:36" x14ac:dyDescent="0.25">
      <c r="A60" t="s">
        <v>185</v>
      </c>
      <c r="B60">
        <v>453</v>
      </c>
      <c r="C60">
        <v>1</v>
      </c>
      <c r="D60" t="s">
        <v>757</v>
      </c>
      <c r="E60">
        <v>740</v>
      </c>
      <c r="F60">
        <v>10</v>
      </c>
      <c r="G60" t="s">
        <v>687</v>
      </c>
      <c r="H60" t="s">
        <v>691</v>
      </c>
      <c r="I60" t="s">
        <v>691</v>
      </c>
      <c r="J60" t="s">
        <v>687</v>
      </c>
      <c r="K60" t="s">
        <v>691</v>
      </c>
      <c r="L60" t="s">
        <v>687</v>
      </c>
      <c r="M60" t="s">
        <v>687</v>
      </c>
      <c r="N60" t="s">
        <v>687</v>
      </c>
      <c r="O60" t="s">
        <v>688</v>
      </c>
      <c r="P60" t="s">
        <v>687</v>
      </c>
      <c r="Q60" s="2">
        <v>0</v>
      </c>
      <c r="R60" t="s">
        <v>687</v>
      </c>
      <c r="S60" t="s">
        <v>691</v>
      </c>
      <c r="T60" t="s">
        <v>687</v>
      </c>
      <c r="U60">
        <v>0</v>
      </c>
      <c r="V60" t="s">
        <v>687</v>
      </c>
      <c r="X60" t="s">
        <v>687</v>
      </c>
      <c r="Y60" t="s">
        <v>691</v>
      </c>
      <c r="Z60">
        <v>1</v>
      </c>
      <c r="AA60">
        <v>0</v>
      </c>
      <c r="AB60" t="s">
        <v>687</v>
      </c>
      <c r="AC60">
        <v>0</v>
      </c>
      <c r="AD60" t="s">
        <v>687</v>
      </c>
      <c r="AE60">
        <v>21001933</v>
      </c>
      <c r="AF60">
        <v>1</v>
      </c>
      <c r="AG60">
        <v>21000343</v>
      </c>
      <c r="AH60">
        <v>1</v>
      </c>
      <c r="AI60" s="2"/>
      <c r="AJ60" t="s">
        <v>1318</v>
      </c>
    </row>
    <row r="61" spans="1:36" x14ac:dyDescent="0.25">
      <c r="A61" t="s">
        <v>1059</v>
      </c>
      <c r="B61">
        <v>2511</v>
      </c>
      <c r="C61">
        <v>2</v>
      </c>
      <c r="D61" t="s">
        <v>900</v>
      </c>
      <c r="E61">
        <v>376</v>
      </c>
      <c r="F61">
        <v>17</v>
      </c>
      <c r="G61" t="s">
        <v>687</v>
      </c>
      <c r="H61" t="s">
        <v>1303</v>
      </c>
      <c r="I61">
        <v>0</v>
      </c>
      <c r="J61" t="s">
        <v>687</v>
      </c>
      <c r="K61">
        <v>0</v>
      </c>
      <c r="L61" t="s">
        <v>687</v>
      </c>
      <c r="M61">
        <v>0</v>
      </c>
      <c r="N61" t="s">
        <v>687</v>
      </c>
      <c r="O61">
        <v>0</v>
      </c>
      <c r="P61" t="s">
        <v>687</v>
      </c>
      <c r="Q61" s="2">
        <v>0</v>
      </c>
      <c r="R61" t="s">
        <v>687</v>
      </c>
      <c r="S61">
        <v>0</v>
      </c>
      <c r="T61" t="s">
        <v>687</v>
      </c>
      <c r="U61">
        <v>0</v>
      </c>
      <c r="V61" t="s">
        <v>687</v>
      </c>
      <c r="X61" t="s">
        <v>687</v>
      </c>
      <c r="Y61">
        <v>0</v>
      </c>
      <c r="AA61">
        <v>0</v>
      </c>
      <c r="AB61" t="s">
        <v>687</v>
      </c>
      <c r="AC61">
        <v>0</v>
      </c>
      <c r="AD61" t="s">
        <v>687</v>
      </c>
      <c r="AE61">
        <v>61000079</v>
      </c>
      <c r="AG61">
        <v>61000349</v>
      </c>
      <c r="AI61" s="2"/>
      <c r="AJ61" t="s">
        <v>1319</v>
      </c>
    </row>
    <row r="62" spans="1:36" x14ac:dyDescent="0.25">
      <c r="A62" t="s">
        <v>625</v>
      </c>
      <c r="B62">
        <v>835</v>
      </c>
      <c r="C62">
        <v>2</v>
      </c>
      <c r="D62" t="s">
        <v>900</v>
      </c>
      <c r="E62">
        <v>376</v>
      </c>
      <c r="F62">
        <v>13</v>
      </c>
      <c r="G62" t="s">
        <v>687</v>
      </c>
      <c r="H62" t="s">
        <v>1303</v>
      </c>
      <c r="I62">
        <v>0</v>
      </c>
      <c r="J62" t="s">
        <v>687</v>
      </c>
      <c r="K62">
        <v>0</v>
      </c>
      <c r="L62" t="s">
        <v>687</v>
      </c>
      <c r="M62">
        <v>0</v>
      </c>
      <c r="N62" t="s">
        <v>687</v>
      </c>
      <c r="O62">
        <v>0</v>
      </c>
      <c r="P62" t="s">
        <v>687</v>
      </c>
      <c r="Q62" s="2">
        <v>0</v>
      </c>
      <c r="R62" t="s">
        <v>687</v>
      </c>
      <c r="S62">
        <v>0</v>
      </c>
      <c r="T62" t="s">
        <v>687</v>
      </c>
      <c r="U62">
        <v>0</v>
      </c>
      <c r="V62" t="s">
        <v>687</v>
      </c>
      <c r="X62" t="s">
        <v>687</v>
      </c>
      <c r="Y62">
        <v>0</v>
      </c>
      <c r="AA62">
        <v>0</v>
      </c>
      <c r="AB62" t="s">
        <v>687</v>
      </c>
      <c r="AC62">
        <v>0</v>
      </c>
      <c r="AD62" t="s">
        <v>687</v>
      </c>
      <c r="AE62">
        <v>61000078</v>
      </c>
      <c r="AG62">
        <v>61000005</v>
      </c>
      <c r="AI62" s="2"/>
      <c r="AJ62" t="s">
        <v>1319</v>
      </c>
    </row>
    <row r="63" spans="1:36" x14ac:dyDescent="0.25">
      <c r="A63" t="s">
        <v>380</v>
      </c>
      <c r="B63">
        <v>793</v>
      </c>
      <c r="C63">
        <v>2</v>
      </c>
      <c r="D63" t="s">
        <v>904</v>
      </c>
      <c r="E63">
        <v>259</v>
      </c>
      <c r="F63">
        <v>9</v>
      </c>
      <c r="G63" t="s">
        <v>687</v>
      </c>
      <c r="H63" t="s">
        <v>691</v>
      </c>
      <c r="I63" t="s">
        <v>688</v>
      </c>
      <c r="J63" t="s">
        <v>687</v>
      </c>
      <c r="K63" t="s">
        <v>691</v>
      </c>
      <c r="L63" t="s">
        <v>687</v>
      </c>
      <c r="M63" t="s">
        <v>687</v>
      </c>
      <c r="N63" t="s">
        <v>687</v>
      </c>
      <c r="O63" t="s">
        <v>688</v>
      </c>
      <c r="P63" t="s">
        <v>687</v>
      </c>
      <c r="Q63" s="2">
        <v>0</v>
      </c>
      <c r="R63">
        <v>0</v>
      </c>
      <c r="S63">
        <v>0</v>
      </c>
      <c r="T63">
        <v>0</v>
      </c>
      <c r="U63" t="s">
        <v>687</v>
      </c>
      <c r="V63" t="s">
        <v>687</v>
      </c>
      <c r="X63" t="s">
        <v>687</v>
      </c>
      <c r="Y63" t="s">
        <v>687</v>
      </c>
      <c r="Z63">
        <v>2</v>
      </c>
      <c r="AA63">
        <v>0</v>
      </c>
      <c r="AB63" t="s">
        <v>687</v>
      </c>
      <c r="AC63" t="s">
        <v>691</v>
      </c>
      <c r="AD63" t="s">
        <v>687</v>
      </c>
      <c r="AE63">
        <v>58000036</v>
      </c>
      <c r="AF63">
        <v>1</v>
      </c>
      <c r="AG63">
        <v>58000013</v>
      </c>
      <c r="AH63">
        <v>1</v>
      </c>
      <c r="AI63" s="2"/>
      <c r="AJ63" t="s">
        <v>1318</v>
      </c>
    </row>
    <row r="64" spans="1:36" x14ac:dyDescent="0.25">
      <c r="A64" t="s">
        <v>79</v>
      </c>
      <c r="B64">
        <v>203</v>
      </c>
      <c r="C64">
        <v>1</v>
      </c>
      <c r="D64" t="s">
        <v>753</v>
      </c>
      <c r="E64">
        <v>482</v>
      </c>
      <c r="F64">
        <v>13</v>
      </c>
      <c r="G64" t="s">
        <v>702</v>
      </c>
      <c r="H64" t="s">
        <v>702</v>
      </c>
      <c r="I64" t="s">
        <v>691</v>
      </c>
      <c r="J64" t="s">
        <v>691</v>
      </c>
      <c r="K64" t="s">
        <v>691</v>
      </c>
      <c r="L64" t="s">
        <v>691</v>
      </c>
      <c r="M64" t="s">
        <v>687</v>
      </c>
      <c r="N64" t="s">
        <v>687</v>
      </c>
      <c r="O64" t="s">
        <v>691</v>
      </c>
      <c r="P64" t="s">
        <v>691</v>
      </c>
      <c r="Q64" s="2">
        <v>0</v>
      </c>
      <c r="R64" t="s">
        <v>728</v>
      </c>
      <c r="S64" t="s">
        <v>687</v>
      </c>
      <c r="T64" t="s">
        <v>687</v>
      </c>
      <c r="U64">
        <v>0</v>
      </c>
      <c r="V64" t="s">
        <v>728</v>
      </c>
      <c r="X64" t="s">
        <v>702</v>
      </c>
      <c r="Y64" t="s">
        <v>702</v>
      </c>
      <c r="Z64">
        <v>1</v>
      </c>
      <c r="AA64">
        <v>0</v>
      </c>
      <c r="AB64" t="s">
        <v>728</v>
      </c>
      <c r="AC64">
        <v>0</v>
      </c>
      <c r="AD64" t="s">
        <v>728</v>
      </c>
      <c r="AE64">
        <v>47001037</v>
      </c>
      <c r="AF64">
        <v>1</v>
      </c>
      <c r="AG64">
        <v>47001036</v>
      </c>
      <c r="AH64">
        <v>1</v>
      </c>
      <c r="AI64" s="2"/>
      <c r="AJ64" t="s">
        <v>1321</v>
      </c>
    </row>
    <row r="65" spans="1:36" x14ac:dyDescent="0.25">
      <c r="A65" t="s">
        <v>266</v>
      </c>
      <c r="B65">
        <v>582</v>
      </c>
      <c r="C65">
        <v>1</v>
      </c>
      <c r="D65" t="s">
        <v>866</v>
      </c>
      <c r="E65">
        <v>751</v>
      </c>
      <c r="F65">
        <v>9</v>
      </c>
      <c r="G65" t="s">
        <v>687</v>
      </c>
      <c r="H65" t="s">
        <v>702</v>
      </c>
      <c r="I65" t="s">
        <v>691</v>
      </c>
      <c r="J65" t="s">
        <v>687</v>
      </c>
      <c r="K65" t="s">
        <v>691</v>
      </c>
      <c r="L65" t="s">
        <v>687</v>
      </c>
      <c r="M65" t="s">
        <v>687</v>
      </c>
      <c r="N65" t="s">
        <v>687</v>
      </c>
      <c r="O65" t="s">
        <v>691</v>
      </c>
      <c r="P65" t="s">
        <v>687</v>
      </c>
      <c r="Q65" s="2">
        <v>0</v>
      </c>
      <c r="R65" t="s">
        <v>687</v>
      </c>
      <c r="S65" t="s">
        <v>690</v>
      </c>
      <c r="T65" t="s">
        <v>687</v>
      </c>
      <c r="U65">
        <v>0</v>
      </c>
      <c r="V65" t="s">
        <v>687</v>
      </c>
      <c r="X65" t="s">
        <v>687</v>
      </c>
      <c r="Y65" t="s">
        <v>702</v>
      </c>
      <c r="Z65">
        <v>1</v>
      </c>
      <c r="AA65">
        <v>0</v>
      </c>
      <c r="AB65" t="s">
        <v>687</v>
      </c>
      <c r="AC65" t="s">
        <v>702</v>
      </c>
      <c r="AD65" t="s">
        <v>687</v>
      </c>
      <c r="AE65">
        <v>26000186</v>
      </c>
      <c r="AF65">
        <v>1</v>
      </c>
      <c r="AG65">
        <v>26000057</v>
      </c>
      <c r="AH65">
        <v>1</v>
      </c>
      <c r="AI65" s="2"/>
      <c r="AJ65" t="s">
        <v>1318</v>
      </c>
    </row>
    <row r="66" spans="1:36" x14ac:dyDescent="0.25">
      <c r="A66" t="s">
        <v>1126</v>
      </c>
      <c r="B66">
        <v>11205</v>
      </c>
      <c r="C66">
        <v>1</v>
      </c>
      <c r="D66" t="s">
        <v>740</v>
      </c>
      <c r="E66">
        <v>420</v>
      </c>
      <c r="F66">
        <v>17</v>
      </c>
      <c r="G66" t="s">
        <v>687</v>
      </c>
      <c r="H66" t="s">
        <v>1303</v>
      </c>
      <c r="I66">
        <v>0</v>
      </c>
      <c r="J66" t="s">
        <v>687</v>
      </c>
      <c r="K66">
        <v>0</v>
      </c>
      <c r="L66" t="s">
        <v>687</v>
      </c>
      <c r="M66">
        <v>0</v>
      </c>
      <c r="N66" t="s">
        <v>687</v>
      </c>
      <c r="O66">
        <v>0</v>
      </c>
      <c r="P66" t="s">
        <v>687</v>
      </c>
      <c r="Q66" s="2">
        <v>0</v>
      </c>
      <c r="R66" t="s">
        <v>687</v>
      </c>
      <c r="S66">
        <v>0</v>
      </c>
      <c r="T66" t="s">
        <v>687</v>
      </c>
      <c r="U66">
        <v>0</v>
      </c>
      <c r="V66" t="s">
        <v>687</v>
      </c>
      <c r="X66" t="s">
        <v>687</v>
      </c>
      <c r="Y66">
        <v>0</v>
      </c>
      <c r="AA66">
        <v>0</v>
      </c>
      <c r="AB66" t="s">
        <v>687</v>
      </c>
      <c r="AC66">
        <v>0</v>
      </c>
      <c r="AD66" t="s">
        <v>687</v>
      </c>
      <c r="AE66" t="s">
        <v>806</v>
      </c>
      <c r="AG66" t="s">
        <v>806</v>
      </c>
      <c r="AI66" s="2"/>
      <c r="AJ66" t="s">
        <v>1319</v>
      </c>
    </row>
    <row r="67" spans="1:36" x14ac:dyDescent="0.25">
      <c r="A67" t="s">
        <v>989</v>
      </c>
      <c r="B67">
        <v>1509</v>
      </c>
      <c r="C67">
        <v>1</v>
      </c>
      <c r="D67" t="s">
        <v>757</v>
      </c>
      <c r="E67">
        <v>791</v>
      </c>
      <c r="F67">
        <v>17</v>
      </c>
      <c r="G67" t="s">
        <v>687</v>
      </c>
      <c r="H67" t="s">
        <v>1303</v>
      </c>
      <c r="I67">
        <v>0</v>
      </c>
      <c r="J67" t="s">
        <v>687</v>
      </c>
      <c r="K67">
        <v>0</v>
      </c>
      <c r="L67" t="s">
        <v>687</v>
      </c>
      <c r="M67">
        <v>0</v>
      </c>
      <c r="N67" t="s">
        <v>687</v>
      </c>
      <c r="O67">
        <v>0</v>
      </c>
      <c r="P67" t="s">
        <v>687</v>
      </c>
      <c r="Q67" s="2">
        <v>0</v>
      </c>
      <c r="R67" t="s">
        <v>687</v>
      </c>
      <c r="S67">
        <v>0</v>
      </c>
      <c r="T67" t="s">
        <v>687</v>
      </c>
      <c r="U67">
        <v>0</v>
      </c>
      <c r="V67" t="s">
        <v>687</v>
      </c>
      <c r="X67" t="s">
        <v>687</v>
      </c>
      <c r="Y67">
        <v>0</v>
      </c>
      <c r="AA67">
        <v>0</v>
      </c>
      <c r="AB67" t="s">
        <v>687</v>
      </c>
      <c r="AC67">
        <v>0</v>
      </c>
      <c r="AD67" t="s">
        <v>687</v>
      </c>
      <c r="AE67" t="s">
        <v>806</v>
      </c>
      <c r="AG67" t="s">
        <v>806</v>
      </c>
      <c r="AI67" s="2"/>
      <c r="AJ67" t="s">
        <v>1319</v>
      </c>
    </row>
    <row r="68" spans="1:36" x14ac:dyDescent="0.25">
      <c r="A68" t="s">
        <v>186</v>
      </c>
      <c r="B68">
        <v>455</v>
      </c>
      <c r="C68">
        <v>1</v>
      </c>
      <c r="D68" t="s">
        <v>757</v>
      </c>
      <c r="E68">
        <v>740</v>
      </c>
      <c r="F68">
        <v>10</v>
      </c>
      <c r="G68" t="s">
        <v>687</v>
      </c>
      <c r="H68" t="s">
        <v>690</v>
      </c>
      <c r="I68" t="s">
        <v>691</v>
      </c>
      <c r="J68" t="s">
        <v>687</v>
      </c>
      <c r="K68" t="s">
        <v>691</v>
      </c>
      <c r="L68" t="s">
        <v>687</v>
      </c>
      <c r="M68" t="s">
        <v>687</v>
      </c>
      <c r="N68" t="s">
        <v>687</v>
      </c>
      <c r="O68" t="s">
        <v>688</v>
      </c>
      <c r="P68" t="s">
        <v>687</v>
      </c>
      <c r="Q68" s="2">
        <v>0</v>
      </c>
      <c r="R68">
        <v>0</v>
      </c>
      <c r="S68">
        <v>0</v>
      </c>
      <c r="T68">
        <v>0</v>
      </c>
      <c r="U68" t="s">
        <v>687</v>
      </c>
      <c r="V68" t="s">
        <v>687</v>
      </c>
      <c r="X68" t="s">
        <v>687</v>
      </c>
      <c r="Y68" t="s">
        <v>687</v>
      </c>
      <c r="Z68">
        <v>2</v>
      </c>
      <c r="AA68">
        <v>0</v>
      </c>
      <c r="AB68" t="s">
        <v>687</v>
      </c>
      <c r="AC68" t="s">
        <v>690</v>
      </c>
      <c r="AD68" t="s">
        <v>687</v>
      </c>
      <c r="AE68">
        <v>21001740</v>
      </c>
      <c r="AF68">
        <v>1</v>
      </c>
      <c r="AG68">
        <v>21000340</v>
      </c>
      <c r="AH68">
        <v>1</v>
      </c>
      <c r="AI68" s="2"/>
      <c r="AJ68" t="s">
        <v>1318</v>
      </c>
    </row>
    <row r="69" spans="1:36" x14ac:dyDescent="0.25">
      <c r="A69" t="s">
        <v>100</v>
      </c>
      <c r="B69">
        <v>256</v>
      </c>
      <c r="C69">
        <v>1</v>
      </c>
      <c r="D69" t="s">
        <v>764</v>
      </c>
      <c r="E69">
        <v>791</v>
      </c>
      <c r="F69">
        <v>5</v>
      </c>
      <c r="G69" t="s">
        <v>687</v>
      </c>
      <c r="H69" t="s">
        <v>690</v>
      </c>
      <c r="I69" t="s">
        <v>691</v>
      </c>
      <c r="J69" t="s">
        <v>687</v>
      </c>
      <c r="K69" t="s">
        <v>691</v>
      </c>
      <c r="L69" t="s">
        <v>687</v>
      </c>
      <c r="M69" t="s">
        <v>687</v>
      </c>
      <c r="N69" t="s">
        <v>687</v>
      </c>
      <c r="O69" t="s">
        <v>688</v>
      </c>
      <c r="P69" t="s">
        <v>687</v>
      </c>
      <c r="Q69" s="2">
        <v>0</v>
      </c>
      <c r="R69" t="s">
        <v>687</v>
      </c>
      <c r="S69" t="s">
        <v>690</v>
      </c>
      <c r="T69" t="s">
        <v>687</v>
      </c>
      <c r="U69">
        <v>0</v>
      </c>
      <c r="V69" t="s">
        <v>687</v>
      </c>
      <c r="X69" t="s">
        <v>687</v>
      </c>
      <c r="Y69" t="s">
        <v>690</v>
      </c>
      <c r="Z69">
        <v>1</v>
      </c>
      <c r="AA69">
        <v>0</v>
      </c>
      <c r="AB69" t="s">
        <v>687</v>
      </c>
      <c r="AC69">
        <v>0</v>
      </c>
      <c r="AD69" t="s">
        <v>687</v>
      </c>
      <c r="AE69">
        <v>19000100</v>
      </c>
      <c r="AF69">
        <v>1</v>
      </c>
      <c r="AG69">
        <v>19000021</v>
      </c>
      <c r="AH69">
        <v>1</v>
      </c>
      <c r="AI69" s="2"/>
      <c r="AJ69" t="s">
        <v>1318</v>
      </c>
    </row>
    <row r="70" spans="1:36" x14ac:dyDescent="0.25">
      <c r="A70" t="s">
        <v>187</v>
      </c>
      <c r="B70">
        <v>456</v>
      </c>
      <c r="C70">
        <v>1</v>
      </c>
      <c r="D70" t="s">
        <v>757</v>
      </c>
      <c r="E70">
        <v>615</v>
      </c>
      <c r="F70">
        <v>9</v>
      </c>
      <c r="G70" t="s">
        <v>687</v>
      </c>
      <c r="H70" t="s">
        <v>691</v>
      </c>
      <c r="I70" t="s">
        <v>691</v>
      </c>
      <c r="J70" t="s">
        <v>687</v>
      </c>
      <c r="K70" t="s">
        <v>691</v>
      </c>
      <c r="L70" t="s">
        <v>687</v>
      </c>
      <c r="M70" t="s">
        <v>687</v>
      </c>
      <c r="N70" t="s">
        <v>687</v>
      </c>
      <c r="O70" t="s">
        <v>688</v>
      </c>
      <c r="P70" t="s">
        <v>687</v>
      </c>
      <c r="Q70" s="2">
        <v>0</v>
      </c>
      <c r="R70" t="s">
        <v>687</v>
      </c>
      <c r="S70" t="s">
        <v>688</v>
      </c>
      <c r="T70" t="s">
        <v>687</v>
      </c>
      <c r="U70">
        <v>0</v>
      </c>
      <c r="V70" t="s">
        <v>687</v>
      </c>
      <c r="X70" t="s">
        <v>687</v>
      </c>
      <c r="Y70" t="s">
        <v>688</v>
      </c>
      <c r="Z70">
        <v>1</v>
      </c>
      <c r="AA70">
        <v>0</v>
      </c>
      <c r="AB70" t="s">
        <v>687</v>
      </c>
      <c r="AC70">
        <v>0</v>
      </c>
      <c r="AD70" t="s">
        <v>687</v>
      </c>
      <c r="AE70">
        <v>21001935</v>
      </c>
      <c r="AF70">
        <v>1</v>
      </c>
      <c r="AG70">
        <v>21000305</v>
      </c>
      <c r="AH70">
        <v>1</v>
      </c>
      <c r="AI70" s="2"/>
      <c r="AJ70" t="s">
        <v>1318</v>
      </c>
    </row>
    <row r="71" spans="1:36" x14ac:dyDescent="0.25">
      <c r="A71" t="s">
        <v>1075</v>
      </c>
      <c r="B71">
        <v>4103</v>
      </c>
      <c r="C71">
        <v>4</v>
      </c>
      <c r="D71" t="s">
        <v>917</v>
      </c>
      <c r="E71">
        <v>550</v>
      </c>
      <c r="F71">
        <v>13</v>
      </c>
      <c r="G71" t="s">
        <v>687</v>
      </c>
      <c r="H71" t="s">
        <v>702</v>
      </c>
      <c r="I71" t="s">
        <v>691</v>
      </c>
      <c r="J71" t="s">
        <v>687</v>
      </c>
      <c r="K71" t="s">
        <v>691</v>
      </c>
      <c r="L71" t="s">
        <v>687</v>
      </c>
      <c r="M71" t="s">
        <v>687</v>
      </c>
      <c r="N71" t="s">
        <v>687</v>
      </c>
      <c r="O71">
        <v>0</v>
      </c>
      <c r="P71" t="s">
        <v>687</v>
      </c>
      <c r="Q71" s="2">
        <v>0</v>
      </c>
      <c r="R71" t="s">
        <v>687</v>
      </c>
      <c r="S71" t="s">
        <v>687</v>
      </c>
      <c r="T71" t="s">
        <v>687</v>
      </c>
      <c r="U71">
        <v>0</v>
      </c>
      <c r="V71" t="s">
        <v>687</v>
      </c>
      <c r="X71" t="s">
        <v>687</v>
      </c>
      <c r="Y71" t="s">
        <v>702</v>
      </c>
      <c r="Z71">
        <v>1</v>
      </c>
      <c r="AA71">
        <v>0</v>
      </c>
      <c r="AB71" t="s">
        <v>687</v>
      </c>
      <c r="AC71">
        <v>0</v>
      </c>
      <c r="AD71" t="s">
        <v>687</v>
      </c>
      <c r="AE71">
        <v>42001126</v>
      </c>
      <c r="AF71">
        <v>1</v>
      </c>
      <c r="AG71">
        <v>42001125</v>
      </c>
      <c r="AH71">
        <v>1</v>
      </c>
      <c r="AI71" s="2"/>
      <c r="AJ71" t="s">
        <v>1318</v>
      </c>
    </row>
    <row r="72" spans="1:36" x14ac:dyDescent="0.25">
      <c r="A72" t="s">
        <v>101</v>
      </c>
      <c r="B72">
        <v>258</v>
      </c>
      <c r="C72">
        <v>1</v>
      </c>
      <c r="D72" t="s">
        <v>764</v>
      </c>
      <c r="E72">
        <v>779</v>
      </c>
      <c r="F72">
        <v>13</v>
      </c>
      <c r="G72" t="s">
        <v>687</v>
      </c>
      <c r="H72" t="s">
        <v>702</v>
      </c>
      <c r="I72" t="s">
        <v>691</v>
      </c>
      <c r="J72" t="s">
        <v>687</v>
      </c>
      <c r="K72" t="s">
        <v>691</v>
      </c>
      <c r="L72" t="s">
        <v>687</v>
      </c>
      <c r="M72" t="s">
        <v>687</v>
      </c>
      <c r="N72" t="s">
        <v>687</v>
      </c>
      <c r="O72" t="s">
        <v>691</v>
      </c>
      <c r="P72" t="s">
        <v>687</v>
      </c>
      <c r="Q72" s="2">
        <v>0</v>
      </c>
      <c r="R72" t="s">
        <v>687</v>
      </c>
      <c r="S72" t="s">
        <v>688</v>
      </c>
      <c r="T72" t="s">
        <v>687</v>
      </c>
      <c r="U72">
        <v>0</v>
      </c>
      <c r="V72" t="s">
        <v>687</v>
      </c>
      <c r="X72" t="s">
        <v>687</v>
      </c>
      <c r="Y72" t="s">
        <v>702</v>
      </c>
      <c r="Z72">
        <v>2</v>
      </c>
      <c r="AA72">
        <v>0</v>
      </c>
      <c r="AB72" t="s">
        <v>687</v>
      </c>
      <c r="AC72" t="s">
        <v>690</v>
      </c>
      <c r="AD72" t="s">
        <v>687</v>
      </c>
      <c r="AE72">
        <v>16000304</v>
      </c>
      <c r="AF72">
        <v>1</v>
      </c>
      <c r="AG72">
        <v>16000293</v>
      </c>
      <c r="AH72">
        <v>1</v>
      </c>
      <c r="AI72" s="2"/>
      <c r="AJ72" t="s">
        <v>1318</v>
      </c>
    </row>
    <row r="73" spans="1:36" x14ac:dyDescent="0.25">
      <c r="A73" t="s">
        <v>400</v>
      </c>
      <c r="B73">
        <v>837</v>
      </c>
      <c r="C73">
        <v>2</v>
      </c>
      <c r="D73" t="s">
        <v>900</v>
      </c>
      <c r="E73">
        <v>340</v>
      </c>
      <c r="F73">
        <v>9</v>
      </c>
      <c r="G73" t="s">
        <v>687</v>
      </c>
      <c r="H73" t="s">
        <v>702</v>
      </c>
      <c r="I73" t="s">
        <v>688</v>
      </c>
      <c r="J73" t="s">
        <v>687</v>
      </c>
      <c r="K73" t="s">
        <v>691</v>
      </c>
      <c r="L73" t="s">
        <v>687</v>
      </c>
      <c r="M73" t="s">
        <v>687</v>
      </c>
      <c r="N73" t="s">
        <v>687</v>
      </c>
      <c r="O73" t="s">
        <v>691</v>
      </c>
      <c r="P73" t="s">
        <v>687</v>
      </c>
      <c r="Q73" s="2">
        <v>0</v>
      </c>
      <c r="R73">
        <v>0</v>
      </c>
      <c r="S73">
        <v>0</v>
      </c>
      <c r="T73">
        <v>0</v>
      </c>
      <c r="U73" t="s">
        <v>687</v>
      </c>
      <c r="V73" t="s">
        <v>687</v>
      </c>
      <c r="X73" t="s">
        <v>687</v>
      </c>
      <c r="Y73" t="s">
        <v>691</v>
      </c>
      <c r="Z73">
        <v>2</v>
      </c>
      <c r="AA73" t="s">
        <v>690</v>
      </c>
      <c r="AB73" t="s">
        <v>687</v>
      </c>
      <c r="AC73" t="s">
        <v>702</v>
      </c>
      <c r="AD73" t="s">
        <v>687</v>
      </c>
      <c r="AE73">
        <v>56000034</v>
      </c>
      <c r="AF73">
        <v>1</v>
      </c>
      <c r="AG73">
        <v>56000012</v>
      </c>
      <c r="AH73">
        <v>1</v>
      </c>
      <c r="AI73" s="2"/>
      <c r="AJ73" t="s">
        <v>1318</v>
      </c>
    </row>
    <row r="74" spans="1:36" x14ac:dyDescent="0.25">
      <c r="A74" t="s">
        <v>401</v>
      </c>
      <c r="B74">
        <v>838</v>
      </c>
      <c r="C74">
        <v>2</v>
      </c>
      <c r="D74" t="s">
        <v>900</v>
      </c>
      <c r="E74">
        <v>340</v>
      </c>
      <c r="F74">
        <v>9</v>
      </c>
      <c r="G74" t="s">
        <v>687</v>
      </c>
      <c r="H74" t="s">
        <v>691</v>
      </c>
      <c r="I74" t="s">
        <v>687</v>
      </c>
      <c r="J74" t="s">
        <v>687</v>
      </c>
      <c r="K74" t="s">
        <v>691</v>
      </c>
      <c r="L74" t="s">
        <v>687</v>
      </c>
      <c r="M74" t="s">
        <v>687</v>
      </c>
      <c r="N74" t="s">
        <v>687</v>
      </c>
      <c r="O74" t="s">
        <v>691</v>
      </c>
      <c r="P74" t="s">
        <v>687</v>
      </c>
      <c r="Q74" s="2">
        <v>0</v>
      </c>
      <c r="R74" t="s">
        <v>687</v>
      </c>
      <c r="S74" t="s">
        <v>691</v>
      </c>
      <c r="T74" t="s">
        <v>687</v>
      </c>
      <c r="U74">
        <v>0</v>
      </c>
      <c r="V74" t="s">
        <v>687</v>
      </c>
      <c r="X74" t="s">
        <v>687</v>
      </c>
      <c r="Y74" t="s">
        <v>691</v>
      </c>
      <c r="Z74">
        <v>1</v>
      </c>
      <c r="AA74">
        <v>0</v>
      </c>
      <c r="AB74" t="s">
        <v>687</v>
      </c>
      <c r="AC74">
        <v>0</v>
      </c>
      <c r="AD74" t="s">
        <v>687</v>
      </c>
      <c r="AE74">
        <v>56000046</v>
      </c>
      <c r="AF74">
        <v>1</v>
      </c>
      <c r="AG74">
        <v>56000010</v>
      </c>
      <c r="AH74">
        <v>1</v>
      </c>
      <c r="AI74" s="2"/>
      <c r="AJ74" t="s">
        <v>1318</v>
      </c>
    </row>
    <row r="75" spans="1:36" x14ac:dyDescent="0.25">
      <c r="A75" t="s">
        <v>849</v>
      </c>
      <c r="B75">
        <v>457</v>
      </c>
      <c r="C75">
        <v>1</v>
      </c>
      <c r="D75" t="s">
        <v>757</v>
      </c>
      <c r="E75">
        <v>615</v>
      </c>
      <c r="F75">
        <v>5</v>
      </c>
      <c r="G75" t="s">
        <v>687</v>
      </c>
      <c r="H75" t="s">
        <v>702</v>
      </c>
      <c r="I75" t="s">
        <v>691</v>
      </c>
      <c r="J75" t="s">
        <v>687</v>
      </c>
      <c r="K75" t="s">
        <v>691</v>
      </c>
      <c r="L75" t="s">
        <v>687</v>
      </c>
      <c r="M75" t="s">
        <v>687</v>
      </c>
      <c r="N75" t="s">
        <v>687</v>
      </c>
      <c r="O75" t="s">
        <v>691</v>
      </c>
      <c r="P75" t="s">
        <v>687</v>
      </c>
      <c r="Q75" s="2">
        <v>0</v>
      </c>
      <c r="R75" t="s">
        <v>687</v>
      </c>
      <c r="S75" t="s">
        <v>690</v>
      </c>
      <c r="T75" t="s">
        <v>687</v>
      </c>
      <c r="U75">
        <v>0</v>
      </c>
      <c r="V75" t="s">
        <v>687</v>
      </c>
      <c r="X75" t="s">
        <v>687</v>
      </c>
      <c r="Y75" t="s">
        <v>702</v>
      </c>
      <c r="Z75">
        <v>1</v>
      </c>
      <c r="AA75">
        <v>0</v>
      </c>
      <c r="AB75" t="s">
        <v>687</v>
      </c>
      <c r="AC75">
        <v>0</v>
      </c>
      <c r="AD75" t="s">
        <v>687</v>
      </c>
      <c r="AE75">
        <v>21001693</v>
      </c>
      <c r="AF75">
        <v>1</v>
      </c>
      <c r="AG75">
        <v>21000205</v>
      </c>
      <c r="AH75">
        <v>1</v>
      </c>
      <c r="AI75" s="2"/>
      <c r="AJ75" t="s">
        <v>1318</v>
      </c>
    </row>
    <row r="76" spans="1:36" x14ac:dyDescent="0.25">
      <c r="A76" t="s">
        <v>983</v>
      </c>
      <c r="B76">
        <v>1501</v>
      </c>
      <c r="C76">
        <v>1</v>
      </c>
      <c r="D76" t="s">
        <v>757</v>
      </c>
      <c r="E76">
        <v>791</v>
      </c>
      <c r="F76">
        <v>9</v>
      </c>
      <c r="G76" t="s">
        <v>687</v>
      </c>
      <c r="H76" t="s">
        <v>1303</v>
      </c>
      <c r="I76">
        <v>0</v>
      </c>
      <c r="J76" t="s">
        <v>687</v>
      </c>
      <c r="K76">
        <v>0</v>
      </c>
      <c r="L76" t="s">
        <v>687</v>
      </c>
      <c r="M76">
        <v>0</v>
      </c>
      <c r="N76" t="s">
        <v>687</v>
      </c>
      <c r="O76">
        <v>0</v>
      </c>
      <c r="P76" t="s">
        <v>687</v>
      </c>
      <c r="Q76" s="2">
        <v>0</v>
      </c>
      <c r="R76" t="s">
        <v>687</v>
      </c>
      <c r="S76">
        <v>0</v>
      </c>
      <c r="T76" t="s">
        <v>687</v>
      </c>
      <c r="U76">
        <v>0</v>
      </c>
      <c r="V76" t="s">
        <v>687</v>
      </c>
      <c r="X76" t="s">
        <v>687</v>
      </c>
      <c r="Y76">
        <v>0</v>
      </c>
      <c r="AA76">
        <v>0</v>
      </c>
      <c r="AB76" t="s">
        <v>687</v>
      </c>
      <c r="AC76">
        <v>0</v>
      </c>
      <c r="AD76" t="s">
        <v>687</v>
      </c>
      <c r="AE76">
        <v>21006420</v>
      </c>
      <c r="AG76">
        <v>21006419</v>
      </c>
      <c r="AI76" s="2"/>
      <c r="AJ76" t="s">
        <v>1319</v>
      </c>
    </row>
    <row r="77" spans="1:36" x14ac:dyDescent="0.25">
      <c r="A77" t="s">
        <v>638</v>
      </c>
      <c r="B77">
        <v>1502</v>
      </c>
      <c r="C77">
        <v>1</v>
      </c>
      <c r="D77" t="s">
        <v>757</v>
      </c>
      <c r="E77">
        <v>791</v>
      </c>
      <c r="F77">
        <v>9</v>
      </c>
      <c r="G77" t="s">
        <v>687</v>
      </c>
      <c r="H77" t="s">
        <v>1303</v>
      </c>
      <c r="I77">
        <v>0</v>
      </c>
      <c r="J77" t="s">
        <v>687</v>
      </c>
      <c r="K77">
        <v>0</v>
      </c>
      <c r="L77" t="s">
        <v>687</v>
      </c>
      <c r="M77">
        <v>0</v>
      </c>
      <c r="N77" t="s">
        <v>687</v>
      </c>
      <c r="O77">
        <v>0</v>
      </c>
      <c r="P77" t="s">
        <v>687</v>
      </c>
      <c r="Q77" s="2">
        <v>0</v>
      </c>
      <c r="R77" t="s">
        <v>687</v>
      </c>
      <c r="S77">
        <v>0</v>
      </c>
      <c r="T77" t="s">
        <v>687</v>
      </c>
      <c r="U77">
        <v>0</v>
      </c>
      <c r="V77" t="s">
        <v>687</v>
      </c>
      <c r="X77" t="s">
        <v>687</v>
      </c>
      <c r="Y77">
        <v>0</v>
      </c>
      <c r="AA77">
        <v>0</v>
      </c>
      <c r="AB77" t="s">
        <v>687</v>
      </c>
      <c r="AC77">
        <v>0</v>
      </c>
      <c r="AD77" t="s">
        <v>687</v>
      </c>
      <c r="AE77">
        <v>21006416</v>
      </c>
      <c r="AG77">
        <v>21006415</v>
      </c>
      <c r="AI77" s="2"/>
      <c r="AJ77" t="s">
        <v>1319</v>
      </c>
    </row>
    <row r="78" spans="1:36" x14ac:dyDescent="0.25">
      <c r="A78" t="s">
        <v>984</v>
      </c>
      <c r="B78">
        <v>1503</v>
      </c>
      <c r="C78">
        <v>1</v>
      </c>
      <c r="D78" t="s">
        <v>757</v>
      </c>
      <c r="E78">
        <v>791</v>
      </c>
      <c r="F78">
        <v>9</v>
      </c>
      <c r="G78" t="s">
        <v>687</v>
      </c>
      <c r="H78" t="s">
        <v>1303</v>
      </c>
      <c r="I78">
        <v>0</v>
      </c>
      <c r="J78" t="s">
        <v>687</v>
      </c>
      <c r="K78">
        <v>0</v>
      </c>
      <c r="L78" t="s">
        <v>687</v>
      </c>
      <c r="M78">
        <v>0</v>
      </c>
      <c r="N78" t="s">
        <v>687</v>
      </c>
      <c r="O78">
        <v>0</v>
      </c>
      <c r="P78" t="s">
        <v>687</v>
      </c>
      <c r="Q78" s="2">
        <v>0</v>
      </c>
      <c r="R78" t="s">
        <v>687</v>
      </c>
      <c r="S78">
        <v>0</v>
      </c>
      <c r="T78" t="s">
        <v>687</v>
      </c>
      <c r="U78">
        <v>0</v>
      </c>
      <c r="V78" t="s">
        <v>687</v>
      </c>
      <c r="X78" t="s">
        <v>687</v>
      </c>
      <c r="Y78">
        <v>0</v>
      </c>
      <c r="AA78">
        <v>0</v>
      </c>
      <c r="AB78" t="s">
        <v>687</v>
      </c>
      <c r="AC78">
        <v>0</v>
      </c>
      <c r="AD78" t="s">
        <v>687</v>
      </c>
      <c r="AE78">
        <v>21006418</v>
      </c>
      <c r="AG78">
        <v>21006417</v>
      </c>
      <c r="AI78" s="2"/>
      <c r="AJ78" t="s">
        <v>1319</v>
      </c>
    </row>
    <row r="79" spans="1:36" x14ac:dyDescent="0.25">
      <c r="A79" t="s">
        <v>188</v>
      </c>
      <c r="B79">
        <v>458</v>
      </c>
      <c r="C79">
        <v>1</v>
      </c>
      <c r="D79" t="s">
        <v>757</v>
      </c>
      <c r="E79">
        <v>740</v>
      </c>
      <c r="F79">
        <v>10</v>
      </c>
      <c r="G79" t="s">
        <v>687</v>
      </c>
      <c r="H79" t="s">
        <v>702</v>
      </c>
      <c r="I79" t="s">
        <v>691</v>
      </c>
      <c r="J79" t="s">
        <v>687</v>
      </c>
      <c r="K79" t="s">
        <v>691</v>
      </c>
      <c r="L79" t="s">
        <v>687</v>
      </c>
      <c r="M79" t="s">
        <v>687</v>
      </c>
      <c r="N79" t="s">
        <v>687</v>
      </c>
      <c r="O79" t="s">
        <v>687</v>
      </c>
      <c r="P79" t="s">
        <v>687</v>
      </c>
      <c r="Q79" s="2">
        <v>0</v>
      </c>
      <c r="R79">
        <v>0</v>
      </c>
      <c r="S79">
        <v>0</v>
      </c>
      <c r="T79">
        <v>0</v>
      </c>
      <c r="U79" t="s">
        <v>687</v>
      </c>
      <c r="V79" t="s">
        <v>687</v>
      </c>
      <c r="X79" t="s">
        <v>687</v>
      </c>
      <c r="Y79" t="s">
        <v>691</v>
      </c>
      <c r="Z79">
        <v>2</v>
      </c>
      <c r="AA79" t="s">
        <v>688</v>
      </c>
      <c r="AB79" t="s">
        <v>687</v>
      </c>
      <c r="AC79" t="s">
        <v>702</v>
      </c>
      <c r="AD79" t="s">
        <v>687</v>
      </c>
      <c r="AE79">
        <v>21000990</v>
      </c>
      <c r="AF79">
        <v>1</v>
      </c>
      <c r="AG79">
        <v>21000361</v>
      </c>
      <c r="AH79">
        <v>1</v>
      </c>
      <c r="AI79" s="2"/>
      <c r="AJ79" t="s">
        <v>1318</v>
      </c>
    </row>
    <row r="80" spans="1:36" x14ac:dyDescent="0.25">
      <c r="A80" t="s">
        <v>69</v>
      </c>
      <c r="B80">
        <v>189</v>
      </c>
      <c r="C80">
        <v>1</v>
      </c>
      <c r="D80" t="s">
        <v>692</v>
      </c>
      <c r="E80">
        <v>430</v>
      </c>
      <c r="F80">
        <v>13</v>
      </c>
      <c r="G80" t="s">
        <v>687</v>
      </c>
      <c r="H80" t="s">
        <v>702</v>
      </c>
      <c r="I80" t="s">
        <v>691</v>
      </c>
      <c r="J80" t="s">
        <v>687</v>
      </c>
      <c r="K80" t="s">
        <v>691</v>
      </c>
      <c r="L80" t="s">
        <v>687</v>
      </c>
      <c r="M80" t="s">
        <v>687</v>
      </c>
      <c r="N80" t="s">
        <v>687</v>
      </c>
      <c r="O80" t="s">
        <v>691</v>
      </c>
      <c r="P80" t="s">
        <v>687</v>
      </c>
      <c r="Q80" s="2">
        <v>0</v>
      </c>
      <c r="R80" t="s">
        <v>687</v>
      </c>
      <c r="S80" t="s">
        <v>691</v>
      </c>
      <c r="T80" t="s">
        <v>687</v>
      </c>
      <c r="U80">
        <v>0</v>
      </c>
      <c r="V80" t="s">
        <v>687</v>
      </c>
      <c r="X80" t="s">
        <v>687</v>
      </c>
      <c r="Y80" t="s">
        <v>702</v>
      </c>
      <c r="Z80">
        <v>1</v>
      </c>
      <c r="AA80">
        <v>0</v>
      </c>
      <c r="AB80" t="s">
        <v>687</v>
      </c>
      <c r="AC80">
        <v>0</v>
      </c>
      <c r="AD80" t="s">
        <v>687</v>
      </c>
      <c r="AE80">
        <v>45000268</v>
      </c>
      <c r="AF80">
        <v>1</v>
      </c>
      <c r="AG80">
        <v>45000009</v>
      </c>
      <c r="AH80">
        <v>1</v>
      </c>
      <c r="AI80" s="2"/>
      <c r="AJ80" t="s">
        <v>1318</v>
      </c>
    </row>
    <row r="81" spans="1:36" x14ac:dyDescent="0.25">
      <c r="A81" t="s">
        <v>302</v>
      </c>
      <c r="B81">
        <v>660</v>
      </c>
      <c r="C81">
        <v>2</v>
      </c>
      <c r="D81" t="s">
        <v>891</v>
      </c>
      <c r="E81">
        <v>316</v>
      </c>
      <c r="F81">
        <v>9</v>
      </c>
      <c r="G81" t="s">
        <v>687</v>
      </c>
      <c r="H81" t="s">
        <v>691</v>
      </c>
      <c r="I81" t="s">
        <v>688</v>
      </c>
      <c r="J81" t="s">
        <v>687</v>
      </c>
      <c r="K81" t="s">
        <v>691</v>
      </c>
      <c r="L81" t="s">
        <v>687</v>
      </c>
      <c r="M81" t="s">
        <v>687</v>
      </c>
      <c r="N81" t="s">
        <v>687</v>
      </c>
      <c r="O81" t="s">
        <v>688</v>
      </c>
      <c r="P81" t="s">
        <v>687</v>
      </c>
      <c r="Q81" s="2">
        <v>0</v>
      </c>
      <c r="R81" t="s">
        <v>687</v>
      </c>
      <c r="S81" t="s">
        <v>687</v>
      </c>
      <c r="T81" t="s">
        <v>687</v>
      </c>
      <c r="U81">
        <v>0</v>
      </c>
      <c r="V81" t="s">
        <v>687</v>
      </c>
      <c r="X81" t="s">
        <v>687</v>
      </c>
      <c r="Y81" t="s">
        <v>691</v>
      </c>
      <c r="Z81">
        <v>1</v>
      </c>
      <c r="AA81">
        <v>0</v>
      </c>
      <c r="AB81" t="s">
        <v>687</v>
      </c>
      <c r="AC81">
        <v>0</v>
      </c>
      <c r="AD81" t="s">
        <v>687</v>
      </c>
      <c r="AE81">
        <v>55000139</v>
      </c>
      <c r="AF81">
        <v>1</v>
      </c>
      <c r="AG81">
        <v>55000138</v>
      </c>
      <c r="AH81">
        <v>1</v>
      </c>
      <c r="AI81" s="2"/>
      <c r="AJ81" t="s">
        <v>1319</v>
      </c>
    </row>
    <row r="82" spans="1:36" x14ac:dyDescent="0.25">
      <c r="A82" t="s">
        <v>709</v>
      </c>
      <c r="B82">
        <v>33</v>
      </c>
      <c r="C82">
        <v>1</v>
      </c>
      <c r="D82" t="s">
        <v>708</v>
      </c>
      <c r="E82">
        <v>550</v>
      </c>
      <c r="F82">
        <v>13</v>
      </c>
      <c r="G82" t="s">
        <v>687</v>
      </c>
      <c r="H82" t="s">
        <v>687</v>
      </c>
      <c r="I82" t="s">
        <v>688</v>
      </c>
      <c r="J82" t="s">
        <v>687</v>
      </c>
      <c r="K82" t="s">
        <v>1322</v>
      </c>
      <c r="L82" t="s">
        <v>687</v>
      </c>
      <c r="M82" t="s">
        <v>687</v>
      </c>
      <c r="N82" t="s">
        <v>687</v>
      </c>
      <c r="O82" t="s">
        <v>688</v>
      </c>
      <c r="P82" t="s">
        <v>687</v>
      </c>
      <c r="Q82" s="2">
        <v>0</v>
      </c>
      <c r="R82" t="s">
        <v>687</v>
      </c>
      <c r="S82" t="s">
        <v>687</v>
      </c>
      <c r="T82" t="s">
        <v>687</v>
      </c>
      <c r="U82">
        <v>0</v>
      </c>
      <c r="V82" t="s">
        <v>687</v>
      </c>
      <c r="X82" t="s">
        <v>687</v>
      </c>
      <c r="Y82" t="s">
        <v>687</v>
      </c>
      <c r="Z82">
        <v>1</v>
      </c>
      <c r="AA82">
        <v>0</v>
      </c>
      <c r="AB82" t="s">
        <v>687</v>
      </c>
      <c r="AC82">
        <v>0</v>
      </c>
      <c r="AD82" t="s">
        <v>687</v>
      </c>
      <c r="AE82">
        <v>40000399</v>
      </c>
      <c r="AF82">
        <v>1</v>
      </c>
      <c r="AG82">
        <v>40000014</v>
      </c>
      <c r="AH82">
        <v>1</v>
      </c>
      <c r="AI82" s="2"/>
      <c r="AJ82" t="s">
        <v>1320</v>
      </c>
    </row>
    <row r="83" spans="1:36" x14ac:dyDescent="0.25">
      <c r="A83" t="s">
        <v>321</v>
      </c>
      <c r="B83">
        <v>687</v>
      </c>
      <c r="C83">
        <v>2</v>
      </c>
      <c r="D83" t="s">
        <v>896</v>
      </c>
      <c r="E83">
        <v>350</v>
      </c>
      <c r="F83">
        <v>10</v>
      </c>
      <c r="G83" t="s">
        <v>687</v>
      </c>
      <c r="H83" t="s">
        <v>702</v>
      </c>
      <c r="I83" t="s">
        <v>691</v>
      </c>
      <c r="J83" t="s">
        <v>687</v>
      </c>
      <c r="K83" t="s">
        <v>691</v>
      </c>
      <c r="L83" t="s">
        <v>687</v>
      </c>
      <c r="M83" t="s">
        <v>687</v>
      </c>
      <c r="N83" t="s">
        <v>687</v>
      </c>
      <c r="O83" t="s">
        <v>691</v>
      </c>
      <c r="P83" t="s">
        <v>687</v>
      </c>
      <c r="Q83" s="2">
        <v>0</v>
      </c>
      <c r="R83">
        <v>0</v>
      </c>
      <c r="S83">
        <v>0</v>
      </c>
      <c r="T83">
        <v>0</v>
      </c>
      <c r="U83" t="s">
        <v>691</v>
      </c>
      <c r="V83" t="s">
        <v>687</v>
      </c>
      <c r="X83" t="s">
        <v>687</v>
      </c>
      <c r="Y83" t="s">
        <v>690</v>
      </c>
      <c r="Z83">
        <v>2</v>
      </c>
      <c r="AA83">
        <v>0</v>
      </c>
      <c r="AB83" t="s">
        <v>687</v>
      </c>
      <c r="AC83" t="s">
        <v>702</v>
      </c>
      <c r="AD83" t="s">
        <v>687</v>
      </c>
      <c r="AE83">
        <v>52000266</v>
      </c>
      <c r="AF83">
        <v>1</v>
      </c>
      <c r="AG83">
        <v>52000002</v>
      </c>
      <c r="AH83">
        <v>1</v>
      </c>
      <c r="AI83" s="2"/>
      <c r="AJ83" t="s">
        <v>1318</v>
      </c>
    </row>
    <row r="84" spans="1:36" x14ac:dyDescent="0.25">
      <c r="A84" t="s">
        <v>655</v>
      </c>
      <c r="B84">
        <v>11104</v>
      </c>
      <c r="C84">
        <v>1</v>
      </c>
      <c r="D84" t="s">
        <v>729</v>
      </c>
      <c r="E84">
        <v>540</v>
      </c>
      <c r="F84">
        <v>17</v>
      </c>
      <c r="G84" t="s">
        <v>728</v>
      </c>
      <c r="H84" t="s">
        <v>1303</v>
      </c>
      <c r="I84">
        <v>0</v>
      </c>
      <c r="J84" t="s">
        <v>728</v>
      </c>
      <c r="K84">
        <v>0</v>
      </c>
      <c r="L84" t="s">
        <v>728</v>
      </c>
      <c r="M84">
        <v>0</v>
      </c>
      <c r="N84" t="s">
        <v>728</v>
      </c>
      <c r="O84">
        <v>0</v>
      </c>
      <c r="P84" t="s">
        <v>728</v>
      </c>
      <c r="Q84" s="2">
        <v>0</v>
      </c>
      <c r="R84" t="s">
        <v>728</v>
      </c>
      <c r="S84">
        <v>0</v>
      </c>
      <c r="T84" t="s">
        <v>728</v>
      </c>
      <c r="U84">
        <v>0</v>
      </c>
      <c r="V84" t="s">
        <v>728</v>
      </c>
      <c r="X84" t="s">
        <v>728</v>
      </c>
      <c r="Y84">
        <v>0</v>
      </c>
      <c r="AA84">
        <v>0</v>
      </c>
      <c r="AB84" t="s">
        <v>728</v>
      </c>
      <c r="AC84">
        <v>0</v>
      </c>
      <c r="AD84" t="s">
        <v>728</v>
      </c>
      <c r="AE84" t="s">
        <v>806</v>
      </c>
      <c r="AG84" t="s">
        <v>806</v>
      </c>
      <c r="AI84" s="2"/>
      <c r="AJ84" s="11" t="s">
        <v>1319</v>
      </c>
    </row>
    <row r="85" spans="1:36" x14ac:dyDescent="0.25">
      <c r="A85" t="s">
        <v>322</v>
      </c>
      <c r="B85">
        <v>688</v>
      </c>
      <c r="C85">
        <v>2</v>
      </c>
      <c r="D85" t="s">
        <v>896</v>
      </c>
      <c r="E85">
        <v>240</v>
      </c>
      <c r="F85">
        <v>10</v>
      </c>
      <c r="G85" t="s">
        <v>687</v>
      </c>
      <c r="H85" t="s">
        <v>688</v>
      </c>
      <c r="I85" t="s">
        <v>688</v>
      </c>
      <c r="J85" t="s">
        <v>687</v>
      </c>
      <c r="K85" t="s">
        <v>1322</v>
      </c>
      <c r="L85" t="s">
        <v>687</v>
      </c>
      <c r="M85" t="s">
        <v>688</v>
      </c>
      <c r="N85" t="s">
        <v>687</v>
      </c>
      <c r="O85" t="s">
        <v>688</v>
      </c>
      <c r="P85" t="s">
        <v>687</v>
      </c>
      <c r="Q85" s="2">
        <v>0</v>
      </c>
      <c r="R85" t="s">
        <v>687</v>
      </c>
      <c r="S85" t="s">
        <v>688</v>
      </c>
      <c r="T85" t="s">
        <v>687</v>
      </c>
      <c r="U85">
        <v>0</v>
      </c>
      <c r="V85" t="s">
        <v>687</v>
      </c>
      <c r="X85" t="s">
        <v>687</v>
      </c>
      <c r="Y85" t="s">
        <v>688</v>
      </c>
      <c r="Z85">
        <v>1</v>
      </c>
      <c r="AA85">
        <v>0</v>
      </c>
      <c r="AB85" t="s">
        <v>687</v>
      </c>
      <c r="AC85">
        <v>0</v>
      </c>
      <c r="AD85" t="s">
        <v>687</v>
      </c>
      <c r="AE85">
        <v>52000112</v>
      </c>
      <c r="AF85">
        <v>1</v>
      </c>
      <c r="AG85">
        <v>52000015</v>
      </c>
      <c r="AH85">
        <v>1</v>
      </c>
      <c r="AI85" s="2"/>
      <c r="AJ85" t="s">
        <v>1320</v>
      </c>
    </row>
    <row r="86" spans="1:36" x14ac:dyDescent="0.25">
      <c r="A86" t="s">
        <v>447</v>
      </c>
      <c r="B86">
        <v>919</v>
      </c>
      <c r="C86">
        <v>2</v>
      </c>
      <c r="D86" t="s">
        <v>908</v>
      </c>
      <c r="E86">
        <v>390</v>
      </c>
      <c r="F86">
        <v>11</v>
      </c>
      <c r="G86" t="s">
        <v>687</v>
      </c>
      <c r="H86" t="s">
        <v>1303</v>
      </c>
      <c r="I86">
        <v>0</v>
      </c>
      <c r="J86" t="s">
        <v>687</v>
      </c>
      <c r="K86">
        <v>0</v>
      </c>
      <c r="L86" t="s">
        <v>687</v>
      </c>
      <c r="M86">
        <v>0</v>
      </c>
      <c r="N86" t="s">
        <v>687</v>
      </c>
      <c r="O86">
        <v>0</v>
      </c>
      <c r="P86" t="s">
        <v>687</v>
      </c>
      <c r="Q86" s="2">
        <v>0</v>
      </c>
      <c r="R86" t="s">
        <v>687</v>
      </c>
      <c r="S86">
        <v>0</v>
      </c>
      <c r="T86" t="s">
        <v>687</v>
      </c>
      <c r="U86">
        <v>0</v>
      </c>
      <c r="V86" t="s">
        <v>687</v>
      </c>
      <c r="X86" t="s">
        <v>687</v>
      </c>
      <c r="Y86">
        <v>0</v>
      </c>
      <c r="AA86">
        <v>0</v>
      </c>
      <c r="AB86" t="s">
        <v>687</v>
      </c>
      <c r="AC86">
        <v>0</v>
      </c>
      <c r="AD86" t="s">
        <v>687</v>
      </c>
      <c r="AE86">
        <v>60000188</v>
      </c>
      <c r="AG86">
        <v>60000018</v>
      </c>
      <c r="AI86" s="2"/>
      <c r="AJ86" t="s">
        <v>1319</v>
      </c>
    </row>
    <row r="87" spans="1:36" x14ac:dyDescent="0.25">
      <c r="A87" t="s">
        <v>295</v>
      </c>
      <c r="B87">
        <v>650</v>
      </c>
      <c r="C87">
        <v>1</v>
      </c>
      <c r="D87" t="s">
        <v>733</v>
      </c>
      <c r="E87">
        <v>615</v>
      </c>
      <c r="F87">
        <v>9</v>
      </c>
      <c r="G87" t="s">
        <v>687</v>
      </c>
      <c r="H87" t="s">
        <v>690</v>
      </c>
      <c r="I87" t="s">
        <v>691</v>
      </c>
      <c r="J87" t="s">
        <v>687</v>
      </c>
      <c r="K87" t="s">
        <v>691</v>
      </c>
      <c r="L87" t="s">
        <v>687</v>
      </c>
      <c r="M87" t="s">
        <v>687</v>
      </c>
      <c r="N87" t="s">
        <v>687</v>
      </c>
      <c r="O87" t="s">
        <v>691</v>
      </c>
      <c r="P87" t="s">
        <v>687</v>
      </c>
      <c r="Q87" s="2">
        <v>0</v>
      </c>
      <c r="R87" t="s">
        <v>687</v>
      </c>
      <c r="S87" t="s">
        <v>691</v>
      </c>
      <c r="T87" t="s">
        <v>687</v>
      </c>
      <c r="U87">
        <v>0</v>
      </c>
      <c r="V87" t="s">
        <v>687</v>
      </c>
      <c r="X87" t="s">
        <v>687</v>
      </c>
      <c r="Y87" t="s">
        <v>690</v>
      </c>
      <c r="Z87">
        <v>1</v>
      </c>
      <c r="AA87">
        <v>0</v>
      </c>
      <c r="AB87" t="s">
        <v>687</v>
      </c>
      <c r="AC87">
        <v>0</v>
      </c>
      <c r="AD87" t="s">
        <v>687</v>
      </c>
      <c r="AE87">
        <v>27000068</v>
      </c>
      <c r="AF87">
        <v>1</v>
      </c>
      <c r="AG87">
        <v>27000005</v>
      </c>
      <c r="AH87">
        <v>1</v>
      </c>
      <c r="AI87" s="2"/>
      <c r="AJ87" t="s">
        <v>1318</v>
      </c>
    </row>
    <row r="88" spans="1:36" x14ac:dyDescent="0.25">
      <c r="A88" t="s">
        <v>767</v>
      </c>
      <c r="B88">
        <v>259</v>
      </c>
      <c r="C88">
        <v>1</v>
      </c>
      <c r="D88" t="s">
        <v>764</v>
      </c>
      <c r="E88">
        <v>849</v>
      </c>
      <c r="F88">
        <v>15</v>
      </c>
      <c r="G88" t="s">
        <v>687</v>
      </c>
      <c r="H88" t="s">
        <v>702</v>
      </c>
      <c r="I88" t="s">
        <v>691</v>
      </c>
      <c r="J88" t="s">
        <v>687</v>
      </c>
      <c r="K88" t="s">
        <v>691</v>
      </c>
      <c r="L88" t="s">
        <v>687</v>
      </c>
      <c r="M88" t="s">
        <v>687</v>
      </c>
      <c r="N88" t="s">
        <v>687</v>
      </c>
      <c r="O88" t="s">
        <v>691</v>
      </c>
      <c r="P88" t="s">
        <v>687</v>
      </c>
      <c r="Q88" s="2">
        <v>0</v>
      </c>
      <c r="R88" t="s">
        <v>687</v>
      </c>
      <c r="S88">
        <v>0</v>
      </c>
      <c r="T88" t="s">
        <v>687</v>
      </c>
      <c r="U88">
        <v>0</v>
      </c>
      <c r="V88" t="s">
        <v>687</v>
      </c>
      <c r="X88" t="s">
        <v>687</v>
      </c>
      <c r="Y88" t="s">
        <v>702</v>
      </c>
      <c r="Z88">
        <v>1</v>
      </c>
      <c r="AA88">
        <v>0</v>
      </c>
      <c r="AB88" t="s">
        <v>687</v>
      </c>
      <c r="AC88">
        <v>0</v>
      </c>
      <c r="AD88" t="s">
        <v>687</v>
      </c>
      <c r="AE88">
        <v>9000211</v>
      </c>
      <c r="AG88">
        <v>9000180</v>
      </c>
      <c r="AH88">
        <v>1</v>
      </c>
      <c r="AI88" s="2"/>
      <c r="AJ88" t="s">
        <v>1318</v>
      </c>
    </row>
    <row r="89" spans="1:36" x14ac:dyDescent="0.25">
      <c r="A89" t="s">
        <v>934</v>
      </c>
      <c r="B89">
        <v>995</v>
      </c>
      <c r="C89">
        <v>1</v>
      </c>
      <c r="D89" t="s">
        <v>764</v>
      </c>
      <c r="E89">
        <v>787</v>
      </c>
      <c r="F89">
        <v>15</v>
      </c>
      <c r="G89" t="s">
        <v>687</v>
      </c>
      <c r="H89" t="s">
        <v>702</v>
      </c>
      <c r="I89" t="s">
        <v>691</v>
      </c>
      <c r="J89" t="s">
        <v>687</v>
      </c>
      <c r="K89" t="s">
        <v>691</v>
      </c>
      <c r="L89" t="s">
        <v>687</v>
      </c>
      <c r="M89" t="s">
        <v>687</v>
      </c>
      <c r="N89" t="s">
        <v>687</v>
      </c>
      <c r="O89">
        <v>0</v>
      </c>
      <c r="P89" t="s">
        <v>687</v>
      </c>
      <c r="Q89" s="2">
        <v>0</v>
      </c>
      <c r="R89" t="s">
        <v>687</v>
      </c>
      <c r="S89">
        <v>0</v>
      </c>
      <c r="T89" t="s">
        <v>687</v>
      </c>
      <c r="U89">
        <v>0</v>
      </c>
      <c r="V89" t="s">
        <v>687</v>
      </c>
      <c r="X89" t="s">
        <v>687</v>
      </c>
      <c r="Y89" t="s">
        <v>702</v>
      </c>
      <c r="Z89">
        <v>1</v>
      </c>
      <c r="AA89">
        <v>0</v>
      </c>
      <c r="AB89" t="s">
        <v>687</v>
      </c>
      <c r="AC89">
        <v>0</v>
      </c>
      <c r="AD89" t="s">
        <v>687</v>
      </c>
      <c r="AE89">
        <v>9000561</v>
      </c>
      <c r="AG89">
        <v>9000179</v>
      </c>
      <c r="AI89" s="2"/>
      <c r="AJ89" t="s">
        <v>1318</v>
      </c>
    </row>
    <row r="90" spans="1:36" x14ac:dyDescent="0.25">
      <c r="A90" t="s">
        <v>935</v>
      </c>
      <c r="B90">
        <v>996</v>
      </c>
      <c r="C90">
        <v>1</v>
      </c>
      <c r="D90" t="s">
        <v>764</v>
      </c>
      <c r="E90">
        <v>849</v>
      </c>
      <c r="F90">
        <v>15</v>
      </c>
      <c r="G90" t="s">
        <v>687</v>
      </c>
      <c r="H90" t="s">
        <v>702</v>
      </c>
      <c r="I90" t="s">
        <v>691</v>
      </c>
      <c r="J90" t="s">
        <v>687</v>
      </c>
      <c r="K90" t="s">
        <v>691</v>
      </c>
      <c r="L90" t="s">
        <v>687</v>
      </c>
      <c r="M90" t="s">
        <v>687</v>
      </c>
      <c r="N90" t="s">
        <v>687</v>
      </c>
      <c r="O90">
        <v>0</v>
      </c>
      <c r="P90" t="s">
        <v>687</v>
      </c>
      <c r="Q90" s="2">
        <v>0</v>
      </c>
      <c r="R90" t="s">
        <v>687</v>
      </c>
      <c r="S90">
        <v>0</v>
      </c>
      <c r="T90" t="s">
        <v>687</v>
      </c>
      <c r="U90">
        <v>0</v>
      </c>
      <c r="V90" t="s">
        <v>687</v>
      </c>
      <c r="X90" t="s">
        <v>687</v>
      </c>
      <c r="Y90" t="s">
        <v>702</v>
      </c>
      <c r="Z90">
        <v>1</v>
      </c>
      <c r="AA90">
        <v>0</v>
      </c>
      <c r="AB90" t="s">
        <v>687</v>
      </c>
      <c r="AC90">
        <v>0</v>
      </c>
      <c r="AD90" t="s">
        <v>687</v>
      </c>
      <c r="AE90">
        <v>9000210</v>
      </c>
      <c r="AG90">
        <v>9000181</v>
      </c>
      <c r="AI90" s="2"/>
      <c r="AJ90" t="s">
        <v>1318</v>
      </c>
    </row>
    <row r="91" spans="1:36" x14ac:dyDescent="0.25">
      <c r="A91" t="s">
        <v>171</v>
      </c>
      <c r="B91">
        <v>424</v>
      </c>
      <c r="C91">
        <v>1</v>
      </c>
      <c r="D91" t="s">
        <v>835</v>
      </c>
      <c r="E91">
        <v>665</v>
      </c>
      <c r="F91">
        <v>13</v>
      </c>
      <c r="G91" t="s">
        <v>687</v>
      </c>
      <c r="H91" t="s">
        <v>691</v>
      </c>
      <c r="I91" t="s">
        <v>688</v>
      </c>
      <c r="J91" t="s">
        <v>687</v>
      </c>
      <c r="K91" t="s">
        <v>687</v>
      </c>
      <c r="L91" t="s">
        <v>687</v>
      </c>
      <c r="M91" t="s">
        <v>687</v>
      </c>
      <c r="N91" t="s">
        <v>687</v>
      </c>
      <c r="O91" t="s">
        <v>688</v>
      </c>
      <c r="P91" t="s">
        <v>687</v>
      </c>
      <c r="Q91" s="2">
        <v>0</v>
      </c>
      <c r="R91" t="s">
        <v>687</v>
      </c>
      <c r="S91" t="s">
        <v>687</v>
      </c>
      <c r="T91" t="s">
        <v>687</v>
      </c>
      <c r="U91">
        <v>0</v>
      </c>
      <c r="V91" t="s">
        <v>687</v>
      </c>
      <c r="X91" t="s">
        <v>687</v>
      </c>
      <c r="Y91" t="s">
        <v>688</v>
      </c>
      <c r="Z91">
        <v>2</v>
      </c>
      <c r="AA91">
        <v>0</v>
      </c>
      <c r="AB91" t="s">
        <v>687</v>
      </c>
      <c r="AC91" t="s">
        <v>687</v>
      </c>
      <c r="AD91" t="s">
        <v>687</v>
      </c>
      <c r="AE91">
        <v>22000264</v>
      </c>
      <c r="AF91">
        <v>1</v>
      </c>
      <c r="AG91">
        <v>22000030</v>
      </c>
      <c r="AH91">
        <v>1</v>
      </c>
      <c r="AI91" s="2"/>
      <c r="AJ91" s="11" t="s">
        <v>1319</v>
      </c>
    </row>
    <row r="92" spans="1:36" x14ac:dyDescent="0.25">
      <c r="A92" t="s">
        <v>1047</v>
      </c>
      <c r="B92">
        <v>2406</v>
      </c>
      <c r="C92">
        <v>2</v>
      </c>
      <c r="D92" t="s">
        <v>904</v>
      </c>
      <c r="E92">
        <v>336</v>
      </c>
      <c r="F92">
        <v>17</v>
      </c>
      <c r="G92" t="s">
        <v>687</v>
      </c>
      <c r="H92" t="s">
        <v>1303</v>
      </c>
      <c r="I92">
        <v>0</v>
      </c>
      <c r="J92" t="s">
        <v>687</v>
      </c>
      <c r="K92">
        <v>0</v>
      </c>
      <c r="L92" t="s">
        <v>687</v>
      </c>
      <c r="M92">
        <v>0</v>
      </c>
      <c r="N92" t="s">
        <v>687</v>
      </c>
      <c r="O92">
        <v>0</v>
      </c>
      <c r="P92" t="s">
        <v>687</v>
      </c>
      <c r="Q92" s="2">
        <v>0</v>
      </c>
      <c r="R92" t="s">
        <v>687</v>
      </c>
      <c r="S92">
        <v>0</v>
      </c>
      <c r="T92" t="s">
        <v>687</v>
      </c>
      <c r="U92">
        <v>0</v>
      </c>
      <c r="V92" t="s">
        <v>687</v>
      </c>
      <c r="X92" t="s">
        <v>687</v>
      </c>
      <c r="Y92">
        <v>0</v>
      </c>
      <c r="AA92">
        <v>0</v>
      </c>
      <c r="AB92" t="s">
        <v>687</v>
      </c>
      <c r="AC92">
        <v>0</v>
      </c>
      <c r="AD92" t="s">
        <v>687</v>
      </c>
      <c r="AE92" t="s">
        <v>806</v>
      </c>
      <c r="AG92" t="s">
        <v>806</v>
      </c>
      <c r="AI92" s="2"/>
      <c r="AJ92" t="s">
        <v>1319</v>
      </c>
    </row>
    <row r="93" spans="1:36" x14ac:dyDescent="0.25">
      <c r="A93" t="s">
        <v>353</v>
      </c>
      <c r="B93">
        <v>744</v>
      </c>
      <c r="C93">
        <v>2</v>
      </c>
      <c r="D93" t="s">
        <v>895</v>
      </c>
      <c r="E93">
        <v>217</v>
      </c>
      <c r="F93">
        <v>13</v>
      </c>
      <c r="G93" t="s">
        <v>687</v>
      </c>
      <c r="H93" t="s">
        <v>691</v>
      </c>
      <c r="I93" t="s">
        <v>691</v>
      </c>
      <c r="J93" t="s">
        <v>687</v>
      </c>
      <c r="K93" t="s">
        <v>691</v>
      </c>
      <c r="L93" t="s">
        <v>687</v>
      </c>
      <c r="M93" t="s">
        <v>687</v>
      </c>
      <c r="N93" t="s">
        <v>687</v>
      </c>
      <c r="O93" t="s">
        <v>687</v>
      </c>
      <c r="P93" t="s">
        <v>687</v>
      </c>
      <c r="Q93" s="2">
        <v>0</v>
      </c>
      <c r="R93" t="s">
        <v>687</v>
      </c>
      <c r="S93" t="s">
        <v>691</v>
      </c>
      <c r="T93" t="s">
        <v>687</v>
      </c>
      <c r="U93">
        <v>0</v>
      </c>
      <c r="V93" t="s">
        <v>687</v>
      </c>
      <c r="X93" t="s">
        <v>687</v>
      </c>
      <c r="Y93" t="s">
        <v>691</v>
      </c>
      <c r="Z93">
        <v>1</v>
      </c>
      <c r="AA93">
        <v>0</v>
      </c>
      <c r="AB93" t="s">
        <v>687</v>
      </c>
      <c r="AC93">
        <v>0</v>
      </c>
      <c r="AD93" t="s">
        <v>687</v>
      </c>
      <c r="AE93">
        <v>48000080</v>
      </c>
      <c r="AF93">
        <v>1</v>
      </c>
      <c r="AG93">
        <v>48000028</v>
      </c>
      <c r="AH93">
        <v>1</v>
      </c>
      <c r="AI93" s="2"/>
      <c r="AJ93" t="s">
        <v>1318</v>
      </c>
    </row>
    <row r="94" spans="1:36" x14ac:dyDescent="0.25">
      <c r="A94" t="s">
        <v>741</v>
      </c>
      <c r="B94">
        <v>162</v>
      </c>
      <c r="C94">
        <v>1</v>
      </c>
      <c r="D94" t="s">
        <v>740</v>
      </c>
      <c r="E94">
        <v>430</v>
      </c>
      <c r="F94">
        <v>11</v>
      </c>
      <c r="G94" t="s">
        <v>687</v>
      </c>
      <c r="H94" t="s">
        <v>702</v>
      </c>
      <c r="I94" t="s">
        <v>691</v>
      </c>
      <c r="J94" t="s">
        <v>687</v>
      </c>
      <c r="K94" t="s">
        <v>691</v>
      </c>
      <c r="L94" t="s">
        <v>687</v>
      </c>
      <c r="M94" t="s">
        <v>687</v>
      </c>
      <c r="N94" t="s">
        <v>687</v>
      </c>
      <c r="O94">
        <v>0</v>
      </c>
      <c r="P94" t="s">
        <v>687</v>
      </c>
      <c r="Q94" s="2">
        <v>0</v>
      </c>
      <c r="R94" t="s">
        <v>687</v>
      </c>
      <c r="S94">
        <v>0</v>
      </c>
      <c r="T94" t="s">
        <v>687</v>
      </c>
      <c r="U94">
        <v>0</v>
      </c>
      <c r="V94" t="s">
        <v>687</v>
      </c>
      <c r="X94" t="s">
        <v>687</v>
      </c>
      <c r="Y94" t="s">
        <v>702</v>
      </c>
      <c r="Z94">
        <v>1</v>
      </c>
      <c r="AA94">
        <v>0</v>
      </c>
      <c r="AB94" t="s">
        <v>687</v>
      </c>
      <c r="AC94">
        <v>0</v>
      </c>
      <c r="AD94" t="s">
        <v>687</v>
      </c>
      <c r="AE94">
        <v>46000106</v>
      </c>
      <c r="AG94">
        <v>46000105</v>
      </c>
      <c r="AI94" s="2"/>
      <c r="AJ94" t="s">
        <v>1318</v>
      </c>
    </row>
    <row r="95" spans="1:36" x14ac:dyDescent="0.25">
      <c r="A95" t="s">
        <v>58</v>
      </c>
      <c r="B95">
        <v>163</v>
      </c>
      <c r="C95">
        <v>1</v>
      </c>
      <c r="D95" t="s">
        <v>740</v>
      </c>
      <c r="E95">
        <v>430</v>
      </c>
      <c r="F95">
        <v>11</v>
      </c>
      <c r="G95" t="s">
        <v>687</v>
      </c>
      <c r="H95" t="s">
        <v>702</v>
      </c>
      <c r="I95" t="s">
        <v>691</v>
      </c>
      <c r="J95" t="s">
        <v>687</v>
      </c>
      <c r="K95" t="s">
        <v>691</v>
      </c>
      <c r="L95" t="s">
        <v>687</v>
      </c>
      <c r="M95" t="s">
        <v>687</v>
      </c>
      <c r="N95" t="s">
        <v>687</v>
      </c>
      <c r="O95" t="s">
        <v>691</v>
      </c>
      <c r="P95" t="s">
        <v>687</v>
      </c>
      <c r="Q95" s="2">
        <v>0</v>
      </c>
      <c r="R95" t="s">
        <v>687</v>
      </c>
      <c r="S95">
        <v>0</v>
      </c>
      <c r="T95" t="s">
        <v>687</v>
      </c>
      <c r="U95">
        <v>0</v>
      </c>
      <c r="V95" t="s">
        <v>687</v>
      </c>
      <c r="X95" t="s">
        <v>687</v>
      </c>
      <c r="Y95" t="s">
        <v>702</v>
      </c>
      <c r="Z95">
        <v>1</v>
      </c>
      <c r="AA95">
        <v>0</v>
      </c>
      <c r="AB95" t="s">
        <v>687</v>
      </c>
      <c r="AC95">
        <v>0</v>
      </c>
      <c r="AD95" t="s">
        <v>687</v>
      </c>
      <c r="AE95">
        <v>46000104</v>
      </c>
      <c r="AG95">
        <v>46000103</v>
      </c>
      <c r="AH95">
        <v>1</v>
      </c>
      <c r="AI95" s="2"/>
      <c r="AJ95" t="s">
        <v>1318</v>
      </c>
    </row>
    <row r="96" spans="1:36" x14ac:dyDescent="0.25">
      <c r="A96" t="s">
        <v>354</v>
      </c>
      <c r="B96">
        <v>745</v>
      </c>
      <c r="C96">
        <v>2</v>
      </c>
      <c r="D96" t="s">
        <v>895</v>
      </c>
      <c r="E96">
        <v>230</v>
      </c>
      <c r="F96">
        <v>5</v>
      </c>
      <c r="G96" t="s">
        <v>687</v>
      </c>
      <c r="H96" t="s">
        <v>702</v>
      </c>
      <c r="I96" t="s">
        <v>691</v>
      </c>
      <c r="J96" t="s">
        <v>687</v>
      </c>
      <c r="K96" t="s">
        <v>691</v>
      </c>
      <c r="L96" t="s">
        <v>687</v>
      </c>
      <c r="M96" t="s">
        <v>687</v>
      </c>
      <c r="N96" t="s">
        <v>687</v>
      </c>
      <c r="O96" t="s">
        <v>691</v>
      </c>
      <c r="P96" t="s">
        <v>687</v>
      </c>
      <c r="Q96" s="2">
        <v>0</v>
      </c>
      <c r="R96" t="s">
        <v>687</v>
      </c>
      <c r="S96" t="s">
        <v>702</v>
      </c>
      <c r="T96" t="s">
        <v>687</v>
      </c>
      <c r="U96">
        <v>0</v>
      </c>
      <c r="V96" t="s">
        <v>687</v>
      </c>
      <c r="X96" t="s">
        <v>687</v>
      </c>
      <c r="Y96" t="s">
        <v>702</v>
      </c>
      <c r="Z96">
        <v>1</v>
      </c>
      <c r="AA96">
        <v>0</v>
      </c>
      <c r="AB96" t="s">
        <v>687</v>
      </c>
      <c r="AC96">
        <v>0</v>
      </c>
      <c r="AD96" t="s">
        <v>687</v>
      </c>
      <c r="AE96">
        <v>50000225</v>
      </c>
      <c r="AF96">
        <v>1</v>
      </c>
      <c r="AG96">
        <v>50000175</v>
      </c>
      <c r="AH96">
        <v>1</v>
      </c>
      <c r="AI96" s="2"/>
      <c r="AJ96" t="s">
        <v>1318</v>
      </c>
    </row>
    <row r="97" spans="1:36" x14ac:dyDescent="0.25">
      <c r="A97" t="s">
        <v>102</v>
      </c>
      <c r="B97">
        <v>260</v>
      </c>
      <c r="C97">
        <v>1</v>
      </c>
      <c r="D97" t="s">
        <v>764</v>
      </c>
      <c r="E97">
        <v>740</v>
      </c>
      <c r="F97">
        <v>13</v>
      </c>
      <c r="G97" t="s">
        <v>687</v>
      </c>
      <c r="H97" t="s">
        <v>690</v>
      </c>
      <c r="I97" t="s">
        <v>688</v>
      </c>
      <c r="J97" t="s">
        <v>687</v>
      </c>
      <c r="K97" t="s">
        <v>687</v>
      </c>
      <c r="L97" t="s">
        <v>687</v>
      </c>
      <c r="M97" t="s">
        <v>687</v>
      </c>
      <c r="N97" t="s">
        <v>687</v>
      </c>
      <c r="O97" t="s">
        <v>687</v>
      </c>
      <c r="P97" t="s">
        <v>687</v>
      </c>
      <c r="Q97" s="2">
        <v>0</v>
      </c>
      <c r="R97" t="s">
        <v>687</v>
      </c>
      <c r="S97" t="s">
        <v>690</v>
      </c>
      <c r="T97" t="s">
        <v>687</v>
      </c>
      <c r="U97">
        <v>0</v>
      </c>
      <c r="V97" t="s">
        <v>687</v>
      </c>
      <c r="X97" t="s">
        <v>687</v>
      </c>
      <c r="Y97" t="s">
        <v>691</v>
      </c>
      <c r="Z97">
        <v>1</v>
      </c>
      <c r="AA97">
        <v>0</v>
      </c>
      <c r="AB97" t="s">
        <v>687</v>
      </c>
      <c r="AC97" t="s">
        <v>690</v>
      </c>
      <c r="AD97" t="s">
        <v>687</v>
      </c>
      <c r="AE97">
        <v>20000218</v>
      </c>
      <c r="AF97">
        <v>1</v>
      </c>
      <c r="AG97">
        <v>20000217</v>
      </c>
      <c r="AH97">
        <v>1</v>
      </c>
      <c r="AI97" s="2"/>
      <c r="AJ97" t="s">
        <v>1318</v>
      </c>
    </row>
    <row r="98" spans="1:36" x14ac:dyDescent="0.25">
      <c r="A98" t="s">
        <v>7</v>
      </c>
      <c r="B98">
        <v>34</v>
      </c>
      <c r="C98">
        <v>1</v>
      </c>
      <c r="D98" t="s">
        <v>708</v>
      </c>
      <c r="E98">
        <v>621</v>
      </c>
      <c r="F98">
        <v>9</v>
      </c>
      <c r="G98" t="s">
        <v>687</v>
      </c>
      <c r="H98" t="s">
        <v>702</v>
      </c>
      <c r="I98" t="s">
        <v>691</v>
      </c>
      <c r="J98" t="s">
        <v>687</v>
      </c>
      <c r="K98" t="s">
        <v>691</v>
      </c>
      <c r="L98" t="s">
        <v>687</v>
      </c>
      <c r="M98" t="s">
        <v>687</v>
      </c>
      <c r="N98" t="s">
        <v>687</v>
      </c>
      <c r="O98" t="s">
        <v>691</v>
      </c>
      <c r="P98" t="s">
        <v>687</v>
      </c>
      <c r="Q98" s="2">
        <v>0</v>
      </c>
      <c r="R98" t="s">
        <v>687</v>
      </c>
      <c r="S98" t="s">
        <v>702</v>
      </c>
      <c r="T98" t="s">
        <v>687</v>
      </c>
      <c r="U98">
        <v>0</v>
      </c>
      <c r="V98" t="s">
        <v>687</v>
      </c>
      <c r="X98" t="s">
        <v>687</v>
      </c>
      <c r="Y98" t="s">
        <v>702</v>
      </c>
      <c r="Z98">
        <v>1</v>
      </c>
      <c r="AA98">
        <v>0</v>
      </c>
      <c r="AB98" t="s">
        <v>687</v>
      </c>
      <c r="AC98" t="s">
        <v>702</v>
      </c>
      <c r="AD98" t="s">
        <v>687</v>
      </c>
      <c r="AE98">
        <v>36000115</v>
      </c>
      <c r="AF98">
        <v>1</v>
      </c>
      <c r="AG98">
        <v>36000004</v>
      </c>
      <c r="AH98">
        <v>1</v>
      </c>
      <c r="AI98" s="2"/>
      <c r="AJ98" t="s">
        <v>1318</v>
      </c>
    </row>
    <row r="99" spans="1:36" x14ac:dyDescent="0.25">
      <c r="A99" t="s">
        <v>1116</v>
      </c>
      <c r="B99">
        <v>11001</v>
      </c>
      <c r="C99">
        <v>1</v>
      </c>
      <c r="D99" t="s">
        <v>708</v>
      </c>
      <c r="E99">
        <v>573</v>
      </c>
      <c r="F99">
        <v>13</v>
      </c>
      <c r="G99" t="s">
        <v>687</v>
      </c>
      <c r="H99" t="s">
        <v>690</v>
      </c>
      <c r="I99" t="s">
        <v>688</v>
      </c>
      <c r="J99" t="s">
        <v>687</v>
      </c>
      <c r="K99" t="s">
        <v>688</v>
      </c>
      <c r="L99" t="s">
        <v>687</v>
      </c>
      <c r="M99" t="s">
        <v>687</v>
      </c>
      <c r="N99" t="s">
        <v>687</v>
      </c>
      <c r="O99" t="s">
        <v>688</v>
      </c>
      <c r="P99" t="s">
        <v>687</v>
      </c>
      <c r="Q99" s="2">
        <v>0</v>
      </c>
      <c r="R99" t="s">
        <v>687</v>
      </c>
      <c r="S99" t="s">
        <v>690</v>
      </c>
      <c r="T99" t="s">
        <v>687</v>
      </c>
      <c r="U99">
        <v>0</v>
      </c>
      <c r="V99" t="s">
        <v>687</v>
      </c>
      <c r="X99" t="s">
        <v>687</v>
      </c>
      <c r="Y99" t="s">
        <v>687</v>
      </c>
      <c r="Z99">
        <v>1</v>
      </c>
      <c r="AA99">
        <v>0</v>
      </c>
      <c r="AB99" t="s">
        <v>687</v>
      </c>
      <c r="AC99">
        <v>0</v>
      </c>
      <c r="AD99" t="s">
        <v>687</v>
      </c>
      <c r="AE99">
        <v>30000551</v>
      </c>
      <c r="AF99">
        <v>1</v>
      </c>
      <c r="AG99">
        <v>30000550</v>
      </c>
      <c r="AH99">
        <v>1</v>
      </c>
      <c r="AI99" s="2"/>
      <c r="AJ99" t="s">
        <v>1318</v>
      </c>
    </row>
    <row r="100" spans="1:36" x14ac:dyDescent="0.25">
      <c r="A100" t="s">
        <v>381</v>
      </c>
      <c r="B100">
        <v>794</v>
      </c>
      <c r="C100">
        <v>2</v>
      </c>
      <c r="D100" t="s">
        <v>904</v>
      </c>
      <c r="E100">
        <v>259</v>
      </c>
      <c r="F100">
        <v>9</v>
      </c>
      <c r="G100" t="s">
        <v>687</v>
      </c>
      <c r="H100" t="s">
        <v>702</v>
      </c>
      <c r="I100" t="s">
        <v>691</v>
      </c>
      <c r="J100" t="s">
        <v>687</v>
      </c>
      <c r="K100" t="s">
        <v>691</v>
      </c>
      <c r="L100" t="s">
        <v>687</v>
      </c>
      <c r="M100" t="s">
        <v>687</v>
      </c>
      <c r="N100" t="s">
        <v>687</v>
      </c>
      <c r="O100" t="s">
        <v>691</v>
      </c>
      <c r="P100" t="s">
        <v>687</v>
      </c>
      <c r="Q100" s="2">
        <v>0</v>
      </c>
      <c r="R100" t="s">
        <v>687</v>
      </c>
      <c r="S100" t="s">
        <v>690</v>
      </c>
      <c r="T100" t="s">
        <v>687</v>
      </c>
      <c r="U100">
        <v>0</v>
      </c>
      <c r="V100" t="s">
        <v>687</v>
      </c>
      <c r="X100" t="s">
        <v>687</v>
      </c>
      <c r="Y100" t="s">
        <v>702</v>
      </c>
      <c r="Z100">
        <v>1</v>
      </c>
      <c r="AA100">
        <v>0</v>
      </c>
      <c r="AB100" t="s">
        <v>687</v>
      </c>
      <c r="AC100">
        <v>0</v>
      </c>
      <c r="AD100" t="s">
        <v>687</v>
      </c>
      <c r="AE100">
        <v>58000030</v>
      </c>
      <c r="AF100">
        <v>1</v>
      </c>
      <c r="AG100">
        <v>58000002</v>
      </c>
      <c r="AH100">
        <v>1</v>
      </c>
      <c r="AI100" s="2"/>
      <c r="AJ100" t="s">
        <v>1318</v>
      </c>
    </row>
    <row r="101" spans="1:36" x14ac:dyDescent="0.25">
      <c r="A101" t="s">
        <v>296</v>
      </c>
      <c r="B101">
        <v>651</v>
      </c>
      <c r="C101">
        <v>1</v>
      </c>
      <c r="D101" t="s">
        <v>733</v>
      </c>
      <c r="E101">
        <v>615</v>
      </c>
      <c r="F101">
        <v>10</v>
      </c>
      <c r="G101" t="s">
        <v>687</v>
      </c>
      <c r="H101" t="s">
        <v>702</v>
      </c>
      <c r="I101" t="s">
        <v>691</v>
      </c>
      <c r="J101" t="s">
        <v>687</v>
      </c>
      <c r="K101" t="s">
        <v>691</v>
      </c>
      <c r="L101" t="s">
        <v>687</v>
      </c>
      <c r="M101" t="s">
        <v>687</v>
      </c>
      <c r="N101" t="s">
        <v>687</v>
      </c>
      <c r="O101" t="s">
        <v>691</v>
      </c>
      <c r="P101" t="s">
        <v>687</v>
      </c>
      <c r="Q101" s="2">
        <v>0</v>
      </c>
      <c r="R101" t="s">
        <v>687</v>
      </c>
      <c r="S101" t="s">
        <v>691</v>
      </c>
      <c r="T101" t="s">
        <v>687</v>
      </c>
      <c r="U101">
        <v>0</v>
      </c>
      <c r="V101" t="s">
        <v>687</v>
      </c>
      <c r="X101" t="s">
        <v>687</v>
      </c>
      <c r="Y101" t="s">
        <v>702</v>
      </c>
      <c r="Z101">
        <v>1</v>
      </c>
      <c r="AA101">
        <v>0</v>
      </c>
      <c r="AB101" t="s">
        <v>687</v>
      </c>
      <c r="AC101">
        <v>0</v>
      </c>
      <c r="AD101" t="s">
        <v>687</v>
      </c>
      <c r="AE101">
        <v>27000937</v>
      </c>
      <c r="AF101">
        <v>1</v>
      </c>
      <c r="AG101">
        <v>27000008</v>
      </c>
      <c r="AH101">
        <v>1</v>
      </c>
      <c r="AI101" s="2"/>
      <c r="AJ101" t="s">
        <v>1319</v>
      </c>
    </row>
    <row r="102" spans="1:36" x14ac:dyDescent="0.25">
      <c r="A102" t="s">
        <v>70</v>
      </c>
      <c r="B102">
        <v>190</v>
      </c>
      <c r="C102">
        <v>1</v>
      </c>
      <c r="D102" t="s">
        <v>692</v>
      </c>
      <c r="E102">
        <v>480</v>
      </c>
      <c r="F102">
        <v>9</v>
      </c>
      <c r="G102" t="s">
        <v>687</v>
      </c>
      <c r="H102" t="s">
        <v>691</v>
      </c>
      <c r="I102" t="s">
        <v>691</v>
      </c>
      <c r="J102" t="s">
        <v>687</v>
      </c>
      <c r="K102" t="s">
        <v>688</v>
      </c>
      <c r="L102" t="s">
        <v>687</v>
      </c>
      <c r="M102" t="s">
        <v>687</v>
      </c>
      <c r="N102" t="s">
        <v>687</v>
      </c>
      <c r="O102" t="s">
        <v>688</v>
      </c>
      <c r="P102" t="s">
        <v>687</v>
      </c>
      <c r="Q102" s="2">
        <v>0</v>
      </c>
      <c r="R102">
        <v>0</v>
      </c>
      <c r="S102">
        <v>0</v>
      </c>
      <c r="T102">
        <v>0</v>
      </c>
      <c r="U102" t="s">
        <v>687</v>
      </c>
      <c r="V102" t="s">
        <v>687</v>
      </c>
      <c r="X102" t="s">
        <v>687</v>
      </c>
      <c r="Y102" t="s">
        <v>688</v>
      </c>
      <c r="Z102">
        <v>2</v>
      </c>
      <c r="AA102">
        <v>0</v>
      </c>
      <c r="AB102" t="s">
        <v>687</v>
      </c>
      <c r="AC102" t="s">
        <v>691</v>
      </c>
      <c r="AD102" t="s">
        <v>687</v>
      </c>
      <c r="AE102">
        <v>45000073</v>
      </c>
      <c r="AF102">
        <v>1</v>
      </c>
      <c r="AG102">
        <v>45000025</v>
      </c>
      <c r="AH102">
        <v>1</v>
      </c>
      <c r="AI102" s="2"/>
      <c r="AJ102" t="s">
        <v>1318</v>
      </c>
    </row>
    <row r="103" spans="1:36" x14ac:dyDescent="0.25">
      <c r="A103" t="s">
        <v>355</v>
      </c>
      <c r="B103">
        <v>746</v>
      </c>
      <c r="C103">
        <v>2</v>
      </c>
      <c r="D103" t="s">
        <v>895</v>
      </c>
      <c r="E103">
        <v>101</v>
      </c>
      <c r="F103">
        <v>9</v>
      </c>
      <c r="G103" t="s">
        <v>687</v>
      </c>
      <c r="H103" t="s">
        <v>690</v>
      </c>
      <c r="I103" t="s">
        <v>688</v>
      </c>
      <c r="J103" t="s">
        <v>687</v>
      </c>
      <c r="K103" t="s">
        <v>688</v>
      </c>
      <c r="L103" t="s">
        <v>687</v>
      </c>
      <c r="M103" t="s">
        <v>687</v>
      </c>
      <c r="N103" t="s">
        <v>687</v>
      </c>
      <c r="O103" t="s">
        <v>687</v>
      </c>
      <c r="P103" t="s">
        <v>687</v>
      </c>
      <c r="Q103" s="2">
        <v>0</v>
      </c>
      <c r="R103">
        <v>0</v>
      </c>
      <c r="S103">
        <v>0</v>
      </c>
      <c r="T103">
        <v>0</v>
      </c>
      <c r="U103" t="s">
        <v>691</v>
      </c>
      <c r="V103" t="s">
        <v>687</v>
      </c>
      <c r="X103" t="s">
        <v>687</v>
      </c>
      <c r="Y103" t="s">
        <v>691</v>
      </c>
      <c r="Z103">
        <v>2</v>
      </c>
      <c r="AA103" t="s">
        <v>690</v>
      </c>
      <c r="AB103" t="s">
        <v>687</v>
      </c>
      <c r="AC103" t="s">
        <v>688</v>
      </c>
      <c r="AD103" t="s">
        <v>687</v>
      </c>
      <c r="AE103">
        <v>53000045</v>
      </c>
      <c r="AF103">
        <v>1</v>
      </c>
      <c r="AG103">
        <v>53000038</v>
      </c>
      <c r="AH103">
        <v>1</v>
      </c>
      <c r="AI103" s="2"/>
      <c r="AJ103" t="s">
        <v>1318</v>
      </c>
    </row>
    <row r="104" spans="1:36" x14ac:dyDescent="0.25">
      <c r="A104" t="s">
        <v>456</v>
      </c>
      <c r="B104">
        <v>938</v>
      </c>
      <c r="C104">
        <v>3</v>
      </c>
      <c r="D104" t="s">
        <v>914</v>
      </c>
      <c r="E104">
        <v>400</v>
      </c>
      <c r="F104">
        <v>9</v>
      </c>
      <c r="G104" t="s">
        <v>687</v>
      </c>
      <c r="H104" t="s">
        <v>702</v>
      </c>
      <c r="I104" t="s">
        <v>691</v>
      </c>
      <c r="J104" t="s">
        <v>687</v>
      </c>
      <c r="K104" t="s">
        <v>687</v>
      </c>
      <c r="L104" t="s">
        <v>687</v>
      </c>
      <c r="M104" t="s">
        <v>687</v>
      </c>
      <c r="N104" t="s">
        <v>687</v>
      </c>
      <c r="O104" t="s">
        <v>691</v>
      </c>
      <c r="P104" t="s">
        <v>687</v>
      </c>
      <c r="Q104" s="2">
        <v>0</v>
      </c>
      <c r="R104" t="s">
        <v>687</v>
      </c>
      <c r="S104" t="s">
        <v>702</v>
      </c>
      <c r="T104" t="s">
        <v>687</v>
      </c>
      <c r="U104">
        <v>0</v>
      </c>
      <c r="V104" t="s">
        <v>687</v>
      </c>
      <c r="X104" t="s">
        <v>687</v>
      </c>
      <c r="Y104" t="s">
        <v>702</v>
      </c>
      <c r="Z104">
        <v>1</v>
      </c>
      <c r="AA104">
        <v>0</v>
      </c>
      <c r="AB104" t="s">
        <v>687</v>
      </c>
      <c r="AC104">
        <v>0</v>
      </c>
      <c r="AD104" t="s">
        <v>687</v>
      </c>
      <c r="AE104">
        <v>66000077</v>
      </c>
      <c r="AF104">
        <v>1</v>
      </c>
      <c r="AG104">
        <v>66000002</v>
      </c>
      <c r="AH104">
        <v>1</v>
      </c>
      <c r="AI104" s="2"/>
      <c r="AJ104" t="s">
        <v>1318</v>
      </c>
    </row>
    <row r="105" spans="1:36" x14ac:dyDescent="0.25">
      <c r="A105" t="s">
        <v>897</v>
      </c>
      <c r="B105">
        <v>691</v>
      </c>
      <c r="C105">
        <v>2</v>
      </c>
      <c r="D105" t="s">
        <v>896</v>
      </c>
      <c r="E105">
        <v>265</v>
      </c>
      <c r="F105">
        <v>10</v>
      </c>
      <c r="G105" t="s">
        <v>687</v>
      </c>
      <c r="H105" t="s">
        <v>688</v>
      </c>
      <c r="I105">
        <v>0</v>
      </c>
      <c r="J105" t="s">
        <v>687</v>
      </c>
      <c r="K105">
        <v>0</v>
      </c>
      <c r="L105" t="s">
        <v>687</v>
      </c>
      <c r="M105" t="s">
        <v>688</v>
      </c>
      <c r="N105" t="s">
        <v>687</v>
      </c>
      <c r="O105" t="s">
        <v>688</v>
      </c>
      <c r="P105" t="s">
        <v>687</v>
      </c>
      <c r="Q105" s="2">
        <v>0</v>
      </c>
      <c r="R105" t="s">
        <v>687</v>
      </c>
      <c r="S105" t="s">
        <v>688</v>
      </c>
      <c r="T105" t="s">
        <v>687</v>
      </c>
      <c r="U105">
        <v>0</v>
      </c>
      <c r="V105" t="s">
        <v>687</v>
      </c>
      <c r="X105" t="s">
        <v>687</v>
      </c>
      <c r="Y105" t="s">
        <v>688</v>
      </c>
      <c r="Z105">
        <v>1</v>
      </c>
      <c r="AA105">
        <v>0</v>
      </c>
      <c r="AB105" t="s">
        <v>687</v>
      </c>
      <c r="AC105">
        <v>0</v>
      </c>
      <c r="AD105" t="s">
        <v>687</v>
      </c>
      <c r="AE105">
        <v>52000993</v>
      </c>
      <c r="AF105">
        <v>1</v>
      </c>
      <c r="AG105">
        <v>52000134</v>
      </c>
      <c r="AH105">
        <v>1</v>
      </c>
      <c r="AI105" s="2"/>
      <c r="AJ105" t="s">
        <v>1320</v>
      </c>
    </row>
    <row r="106" spans="1:36" x14ac:dyDescent="0.25">
      <c r="A106" t="s">
        <v>749</v>
      </c>
      <c r="B106">
        <v>192</v>
      </c>
      <c r="C106">
        <v>1</v>
      </c>
      <c r="D106" t="s">
        <v>692</v>
      </c>
      <c r="E106">
        <v>461</v>
      </c>
      <c r="F106">
        <v>10</v>
      </c>
      <c r="G106" t="s">
        <v>687</v>
      </c>
      <c r="H106" t="s">
        <v>687</v>
      </c>
      <c r="I106" t="s">
        <v>688</v>
      </c>
      <c r="J106" t="s">
        <v>687</v>
      </c>
      <c r="K106" t="s">
        <v>688</v>
      </c>
      <c r="L106" t="s">
        <v>687</v>
      </c>
      <c r="M106" t="s">
        <v>687</v>
      </c>
      <c r="N106" t="s">
        <v>687</v>
      </c>
      <c r="O106" t="s">
        <v>688</v>
      </c>
      <c r="P106" t="s">
        <v>687</v>
      </c>
      <c r="Q106" s="2">
        <v>0</v>
      </c>
      <c r="R106" t="s">
        <v>687</v>
      </c>
      <c r="S106" t="s">
        <v>687</v>
      </c>
      <c r="T106" t="s">
        <v>687</v>
      </c>
      <c r="U106">
        <v>0</v>
      </c>
      <c r="V106" t="s">
        <v>687</v>
      </c>
      <c r="X106" t="s">
        <v>687</v>
      </c>
      <c r="Y106" t="s">
        <v>688</v>
      </c>
      <c r="Z106">
        <v>1</v>
      </c>
      <c r="AA106">
        <v>0</v>
      </c>
      <c r="AB106" t="s">
        <v>687</v>
      </c>
      <c r="AC106">
        <v>0</v>
      </c>
      <c r="AD106" t="s">
        <v>687</v>
      </c>
      <c r="AE106">
        <v>45001315</v>
      </c>
      <c r="AF106">
        <v>1</v>
      </c>
      <c r="AG106">
        <v>45000333</v>
      </c>
      <c r="AH106">
        <v>1</v>
      </c>
      <c r="AI106" s="2"/>
      <c r="AJ106" t="s">
        <v>1320</v>
      </c>
    </row>
    <row r="107" spans="1:36" x14ac:dyDescent="0.25">
      <c r="A107" t="s">
        <v>689</v>
      </c>
      <c r="B107">
        <v>3</v>
      </c>
      <c r="C107">
        <v>1</v>
      </c>
      <c r="D107" t="s">
        <v>686</v>
      </c>
      <c r="E107">
        <v>787</v>
      </c>
      <c r="F107">
        <v>5</v>
      </c>
      <c r="G107" t="s">
        <v>687</v>
      </c>
      <c r="H107" t="s">
        <v>690</v>
      </c>
      <c r="I107" t="s">
        <v>691</v>
      </c>
      <c r="J107" t="s">
        <v>687</v>
      </c>
      <c r="K107" t="s">
        <v>691</v>
      </c>
      <c r="L107" t="s">
        <v>687</v>
      </c>
      <c r="M107" t="s">
        <v>687</v>
      </c>
      <c r="N107" t="s">
        <v>687</v>
      </c>
      <c r="O107" t="s">
        <v>691</v>
      </c>
      <c r="P107" t="s">
        <v>687</v>
      </c>
      <c r="Q107" s="2">
        <v>0</v>
      </c>
      <c r="R107" t="s">
        <v>687</v>
      </c>
      <c r="S107" t="s">
        <v>687</v>
      </c>
      <c r="T107" t="s">
        <v>687</v>
      </c>
      <c r="U107">
        <v>0</v>
      </c>
      <c r="V107" t="s">
        <v>687</v>
      </c>
      <c r="X107" t="s">
        <v>687</v>
      </c>
      <c r="Y107" t="s">
        <v>690</v>
      </c>
      <c r="Z107">
        <v>1</v>
      </c>
      <c r="AA107">
        <v>0</v>
      </c>
      <c r="AB107" t="s">
        <v>687</v>
      </c>
      <c r="AC107">
        <v>0</v>
      </c>
      <c r="AD107" t="s">
        <v>687</v>
      </c>
      <c r="AE107">
        <v>1000418</v>
      </c>
      <c r="AF107">
        <v>1</v>
      </c>
      <c r="AG107">
        <v>1000060</v>
      </c>
      <c r="AH107">
        <v>1</v>
      </c>
      <c r="AI107" s="2"/>
      <c r="AJ107" t="s">
        <v>1318</v>
      </c>
    </row>
    <row r="108" spans="1:36" x14ac:dyDescent="0.25">
      <c r="A108" t="s">
        <v>731</v>
      </c>
      <c r="B108">
        <v>99</v>
      </c>
      <c r="C108">
        <v>1</v>
      </c>
      <c r="D108" t="s">
        <v>729</v>
      </c>
      <c r="E108">
        <v>621</v>
      </c>
      <c r="F108">
        <v>13</v>
      </c>
      <c r="G108" t="s">
        <v>687</v>
      </c>
      <c r="H108" t="s">
        <v>702</v>
      </c>
      <c r="I108" t="s">
        <v>691</v>
      </c>
      <c r="J108" t="s">
        <v>687</v>
      </c>
      <c r="K108" t="s">
        <v>691</v>
      </c>
      <c r="L108" t="s">
        <v>687</v>
      </c>
      <c r="M108" t="s">
        <v>687</v>
      </c>
      <c r="N108" t="s">
        <v>687</v>
      </c>
      <c r="O108" t="s">
        <v>691</v>
      </c>
      <c r="P108" t="s">
        <v>687</v>
      </c>
      <c r="Q108" s="2">
        <v>0</v>
      </c>
      <c r="R108" t="s">
        <v>687</v>
      </c>
      <c r="S108" t="s">
        <v>690</v>
      </c>
      <c r="T108" t="s">
        <v>687</v>
      </c>
      <c r="U108">
        <v>0</v>
      </c>
      <c r="V108" t="s">
        <v>687</v>
      </c>
      <c r="X108" t="s">
        <v>687</v>
      </c>
      <c r="Y108" t="s">
        <v>702</v>
      </c>
      <c r="Z108">
        <v>1</v>
      </c>
      <c r="AA108">
        <v>0</v>
      </c>
      <c r="AB108" t="s">
        <v>687</v>
      </c>
      <c r="AC108">
        <v>0</v>
      </c>
      <c r="AD108" t="s">
        <v>687</v>
      </c>
      <c r="AE108">
        <v>34000461</v>
      </c>
      <c r="AF108">
        <v>1</v>
      </c>
      <c r="AG108">
        <v>34000460</v>
      </c>
      <c r="AH108">
        <v>1</v>
      </c>
      <c r="AI108" s="2"/>
      <c r="AJ108" t="s">
        <v>1318</v>
      </c>
    </row>
    <row r="109" spans="1:36" x14ac:dyDescent="0.25">
      <c r="A109" t="s">
        <v>27</v>
      </c>
      <c r="B109">
        <v>101</v>
      </c>
      <c r="C109">
        <v>1</v>
      </c>
      <c r="D109" t="s">
        <v>729</v>
      </c>
      <c r="E109">
        <v>621</v>
      </c>
      <c r="F109">
        <v>9</v>
      </c>
      <c r="G109" t="s">
        <v>687</v>
      </c>
      <c r="H109" t="s">
        <v>702</v>
      </c>
      <c r="I109" t="s">
        <v>691</v>
      </c>
      <c r="J109" t="s">
        <v>687</v>
      </c>
      <c r="K109" t="s">
        <v>691</v>
      </c>
      <c r="L109" t="s">
        <v>687</v>
      </c>
      <c r="M109" t="s">
        <v>687</v>
      </c>
      <c r="N109" t="s">
        <v>687</v>
      </c>
      <c r="O109" t="s">
        <v>691</v>
      </c>
      <c r="P109" t="s">
        <v>687</v>
      </c>
      <c r="Q109" s="2">
        <v>0</v>
      </c>
      <c r="R109">
        <v>0</v>
      </c>
      <c r="S109">
        <v>0</v>
      </c>
      <c r="T109">
        <v>0</v>
      </c>
      <c r="U109" t="s">
        <v>691</v>
      </c>
      <c r="V109" t="s">
        <v>687</v>
      </c>
      <c r="X109" t="s">
        <v>687</v>
      </c>
      <c r="Y109" t="s">
        <v>690</v>
      </c>
      <c r="Z109">
        <v>2</v>
      </c>
      <c r="AA109" t="s">
        <v>702</v>
      </c>
      <c r="AB109" t="s">
        <v>687</v>
      </c>
      <c r="AC109" t="s">
        <v>702</v>
      </c>
      <c r="AD109" t="s">
        <v>687</v>
      </c>
      <c r="AE109">
        <v>34000033</v>
      </c>
      <c r="AF109">
        <v>1</v>
      </c>
      <c r="AG109">
        <v>34000015</v>
      </c>
      <c r="AH109">
        <v>1</v>
      </c>
      <c r="AI109" s="2"/>
      <c r="AJ109" t="s">
        <v>1318</v>
      </c>
    </row>
    <row r="110" spans="1:36" x14ac:dyDescent="0.25">
      <c r="A110" t="s">
        <v>28</v>
      </c>
      <c r="B110">
        <v>102</v>
      </c>
      <c r="C110">
        <v>1</v>
      </c>
      <c r="D110" t="s">
        <v>729</v>
      </c>
      <c r="E110">
        <v>621</v>
      </c>
      <c r="F110">
        <v>9</v>
      </c>
      <c r="G110" t="s">
        <v>687</v>
      </c>
      <c r="H110" t="s">
        <v>702</v>
      </c>
      <c r="I110" t="s">
        <v>691</v>
      </c>
      <c r="J110" t="s">
        <v>687</v>
      </c>
      <c r="K110" t="s">
        <v>691</v>
      </c>
      <c r="L110" t="s">
        <v>687</v>
      </c>
      <c r="M110" t="s">
        <v>687</v>
      </c>
      <c r="N110" t="s">
        <v>687</v>
      </c>
      <c r="O110" t="s">
        <v>691</v>
      </c>
      <c r="P110" t="s">
        <v>687</v>
      </c>
      <c r="Q110" s="2">
        <v>0</v>
      </c>
      <c r="R110" t="s">
        <v>687</v>
      </c>
      <c r="S110" t="s">
        <v>687</v>
      </c>
      <c r="T110" t="s">
        <v>687</v>
      </c>
      <c r="U110">
        <v>0</v>
      </c>
      <c r="V110" t="s">
        <v>687</v>
      </c>
      <c r="X110" t="s">
        <v>687</v>
      </c>
      <c r="Y110" t="s">
        <v>702</v>
      </c>
      <c r="Z110">
        <v>1</v>
      </c>
      <c r="AA110">
        <v>0</v>
      </c>
      <c r="AB110" t="s">
        <v>687</v>
      </c>
      <c r="AC110">
        <v>0</v>
      </c>
      <c r="AD110" t="s">
        <v>687</v>
      </c>
      <c r="AE110">
        <v>34000094</v>
      </c>
      <c r="AF110">
        <v>1</v>
      </c>
      <c r="AG110">
        <v>34000081</v>
      </c>
      <c r="AH110">
        <v>1</v>
      </c>
      <c r="AI110" s="2"/>
      <c r="AJ110" t="s">
        <v>1318</v>
      </c>
    </row>
    <row r="111" spans="1:36" x14ac:dyDescent="0.25">
      <c r="A111" t="s">
        <v>356</v>
      </c>
      <c r="B111">
        <v>748</v>
      </c>
      <c r="C111">
        <v>2</v>
      </c>
      <c r="D111" t="s">
        <v>895</v>
      </c>
      <c r="E111">
        <v>210</v>
      </c>
      <c r="F111">
        <v>9</v>
      </c>
      <c r="G111" t="s">
        <v>687</v>
      </c>
      <c r="H111" t="s">
        <v>690</v>
      </c>
      <c r="I111" t="s">
        <v>687</v>
      </c>
      <c r="J111" t="s">
        <v>687</v>
      </c>
      <c r="K111" t="s">
        <v>687</v>
      </c>
      <c r="L111" t="s">
        <v>687</v>
      </c>
      <c r="M111" t="s">
        <v>687</v>
      </c>
      <c r="N111" t="s">
        <v>687</v>
      </c>
      <c r="O111" t="s">
        <v>687</v>
      </c>
      <c r="P111" t="s">
        <v>687</v>
      </c>
      <c r="Q111" s="2">
        <v>0</v>
      </c>
      <c r="R111">
        <v>0</v>
      </c>
      <c r="S111">
        <v>0</v>
      </c>
      <c r="T111">
        <v>0</v>
      </c>
      <c r="U111" t="s">
        <v>691</v>
      </c>
      <c r="V111" t="s">
        <v>687</v>
      </c>
      <c r="X111" t="s">
        <v>687</v>
      </c>
      <c r="Y111" t="s">
        <v>691</v>
      </c>
      <c r="Z111">
        <v>2</v>
      </c>
      <c r="AA111">
        <v>0</v>
      </c>
      <c r="AB111" t="s">
        <v>687</v>
      </c>
      <c r="AC111" t="s">
        <v>690</v>
      </c>
      <c r="AD111" t="s">
        <v>687</v>
      </c>
      <c r="AE111">
        <v>50000131</v>
      </c>
      <c r="AF111">
        <v>1</v>
      </c>
      <c r="AG111">
        <v>50000119</v>
      </c>
      <c r="AH111">
        <v>1</v>
      </c>
      <c r="AI111" s="2"/>
      <c r="AJ111" t="s">
        <v>1318</v>
      </c>
    </row>
    <row r="112" spans="1:36" x14ac:dyDescent="0.25">
      <c r="A112" t="s">
        <v>103</v>
      </c>
      <c r="B112">
        <v>261</v>
      </c>
      <c r="C112">
        <v>1</v>
      </c>
      <c r="D112" t="s">
        <v>764</v>
      </c>
      <c r="E112">
        <v>787</v>
      </c>
      <c r="F112">
        <v>9</v>
      </c>
      <c r="G112" t="s">
        <v>687</v>
      </c>
      <c r="H112" t="s">
        <v>687</v>
      </c>
      <c r="I112" t="s">
        <v>688</v>
      </c>
      <c r="J112" t="s">
        <v>687</v>
      </c>
      <c r="K112" t="s">
        <v>688</v>
      </c>
      <c r="L112" t="s">
        <v>687</v>
      </c>
      <c r="M112" t="s">
        <v>687</v>
      </c>
      <c r="N112" t="s">
        <v>687</v>
      </c>
      <c r="O112" t="s">
        <v>687</v>
      </c>
      <c r="P112" t="s">
        <v>687</v>
      </c>
      <c r="Q112" s="2">
        <v>0</v>
      </c>
      <c r="R112" t="s">
        <v>687</v>
      </c>
      <c r="S112" t="s">
        <v>688</v>
      </c>
      <c r="T112" t="s">
        <v>687</v>
      </c>
      <c r="U112">
        <v>0</v>
      </c>
      <c r="V112" t="s">
        <v>687</v>
      </c>
      <c r="X112" t="s">
        <v>687</v>
      </c>
      <c r="Y112" t="s">
        <v>688</v>
      </c>
      <c r="Z112">
        <v>1</v>
      </c>
      <c r="AA112">
        <v>0</v>
      </c>
      <c r="AB112" t="s">
        <v>687</v>
      </c>
      <c r="AC112">
        <v>0</v>
      </c>
      <c r="AD112" t="s">
        <v>687</v>
      </c>
      <c r="AE112">
        <v>9000818</v>
      </c>
      <c r="AF112">
        <v>1</v>
      </c>
      <c r="AG112">
        <v>9000010</v>
      </c>
      <c r="AH112">
        <v>1</v>
      </c>
      <c r="AI112" s="2"/>
      <c r="AJ112" t="s">
        <v>1320</v>
      </c>
    </row>
    <row r="113" spans="1:36" x14ac:dyDescent="0.25">
      <c r="A113" t="s">
        <v>253</v>
      </c>
      <c r="B113">
        <v>556</v>
      </c>
      <c r="C113">
        <v>1</v>
      </c>
      <c r="D113" t="s">
        <v>745</v>
      </c>
      <c r="E113">
        <v>706</v>
      </c>
      <c r="F113">
        <v>9</v>
      </c>
      <c r="G113" t="s">
        <v>687</v>
      </c>
      <c r="H113" t="s">
        <v>691</v>
      </c>
      <c r="I113" t="s">
        <v>688</v>
      </c>
      <c r="J113" t="s">
        <v>687</v>
      </c>
      <c r="K113" t="s">
        <v>688</v>
      </c>
      <c r="L113" t="s">
        <v>687</v>
      </c>
      <c r="M113" t="s">
        <v>687</v>
      </c>
      <c r="N113" t="s">
        <v>687</v>
      </c>
      <c r="O113">
        <v>0</v>
      </c>
      <c r="P113" t="s">
        <v>687</v>
      </c>
      <c r="Q113" s="2">
        <v>0</v>
      </c>
      <c r="R113">
        <v>0</v>
      </c>
      <c r="S113">
        <v>0</v>
      </c>
      <c r="T113">
        <v>0</v>
      </c>
      <c r="U113" t="s">
        <v>687</v>
      </c>
      <c r="V113" t="s">
        <v>687</v>
      </c>
      <c r="X113" t="s">
        <v>687</v>
      </c>
      <c r="Y113" t="s">
        <v>688</v>
      </c>
      <c r="Z113">
        <v>2</v>
      </c>
      <c r="AA113">
        <v>0</v>
      </c>
      <c r="AB113" t="s">
        <v>687</v>
      </c>
      <c r="AC113" t="s">
        <v>688</v>
      </c>
      <c r="AD113" t="s">
        <v>687</v>
      </c>
      <c r="AE113">
        <v>23000192</v>
      </c>
      <c r="AF113">
        <v>1</v>
      </c>
      <c r="AG113">
        <v>23000016</v>
      </c>
      <c r="AH113">
        <v>1</v>
      </c>
      <c r="AI113" s="2"/>
      <c r="AJ113" t="s">
        <v>1320</v>
      </c>
    </row>
    <row r="114" spans="1:36" x14ac:dyDescent="0.25">
      <c r="A114" t="s">
        <v>303</v>
      </c>
      <c r="B114">
        <v>661</v>
      </c>
      <c r="C114">
        <v>2</v>
      </c>
      <c r="D114" t="s">
        <v>891</v>
      </c>
      <c r="E114">
        <v>306</v>
      </c>
      <c r="F114">
        <v>9</v>
      </c>
      <c r="G114" t="s">
        <v>687</v>
      </c>
      <c r="H114" t="s">
        <v>688</v>
      </c>
      <c r="I114" t="s">
        <v>688</v>
      </c>
      <c r="J114" t="s">
        <v>687</v>
      </c>
      <c r="K114" t="s">
        <v>688</v>
      </c>
      <c r="L114" t="s">
        <v>687</v>
      </c>
      <c r="M114" t="s">
        <v>688</v>
      </c>
      <c r="N114" t="s">
        <v>687</v>
      </c>
      <c r="O114" t="s">
        <v>688</v>
      </c>
      <c r="P114" t="s">
        <v>687</v>
      </c>
      <c r="Q114" s="2">
        <v>0</v>
      </c>
      <c r="R114" t="s">
        <v>687</v>
      </c>
      <c r="S114" t="s">
        <v>688</v>
      </c>
      <c r="T114" t="s">
        <v>687</v>
      </c>
      <c r="U114">
        <v>0</v>
      </c>
      <c r="V114" t="s">
        <v>687</v>
      </c>
      <c r="X114" t="s">
        <v>687</v>
      </c>
      <c r="Y114" t="s">
        <v>688</v>
      </c>
      <c r="Z114">
        <v>1</v>
      </c>
      <c r="AA114">
        <v>0</v>
      </c>
      <c r="AB114" t="s">
        <v>687</v>
      </c>
      <c r="AC114">
        <v>0</v>
      </c>
      <c r="AD114" t="s">
        <v>687</v>
      </c>
      <c r="AE114">
        <v>51000133</v>
      </c>
      <c r="AF114">
        <v>1</v>
      </c>
      <c r="AG114">
        <v>51000058</v>
      </c>
      <c r="AH114">
        <v>1</v>
      </c>
      <c r="AI114" s="2"/>
      <c r="AJ114" t="s">
        <v>1320</v>
      </c>
    </row>
    <row r="115" spans="1:36" x14ac:dyDescent="0.25">
      <c r="A115" t="s">
        <v>2</v>
      </c>
      <c r="B115">
        <v>5</v>
      </c>
      <c r="C115">
        <v>1</v>
      </c>
      <c r="D115" t="s">
        <v>686</v>
      </c>
      <c r="E115">
        <v>813</v>
      </c>
      <c r="F115">
        <v>10</v>
      </c>
      <c r="G115" t="s">
        <v>687</v>
      </c>
      <c r="H115" t="s">
        <v>690</v>
      </c>
      <c r="I115" t="s">
        <v>691</v>
      </c>
      <c r="J115" t="s">
        <v>687</v>
      </c>
      <c r="K115" t="s">
        <v>691</v>
      </c>
      <c r="L115" t="s">
        <v>687</v>
      </c>
      <c r="M115" t="s">
        <v>687</v>
      </c>
      <c r="N115" t="s">
        <v>687</v>
      </c>
      <c r="O115" t="s">
        <v>691</v>
      </c>
      <c r="P115" t="s">
        <v>687</v>
      </c>
      <c r="Q115" s="2">
        <v>0</v>
      </c>
      <c r="R115" t="s">
        <v>687</v>
      </c>
      <c r="S115" t="s">
        <v>690</v>
      </c>
      <c r="T115" t="s">
        <v>687</v>
      </c>
      <c r="U115">
        <v>0</v>
      </c>
      <c r="V115" t="s">
        <v>687</v>
      </c>
      <c r="X115" t="s">
        <v>687</v>
      </c>
      <c r="Y115" t="s">
        <v>690</v>
      </c>
      <c r="Z115">
        <v>1</v>
      </c>
      <c r="AA115">
        <v>0</v>
      </c>
      <c r="AB115" t="s">
        <v>687</v>
      </c>
      <c r="AC115">
        <v>0</v>
      </c>
      <c r="AD115" t="s">
        <v>687</v>
      </c>
      <c r="AE115">
        <v>2000111</v>
      </c>
      <c r="AF115">
        <v>1</v>
      </c>
      <c r="AG115">
        <v>2000989</v>
      </c>
      <c r="AH115">
        <v>1</v>
      </c>
      <c r="AI115" s="2"/>
      <c r="AJ115" t="s">
        <v>1319</v>
      </c>
    </row>
    <row r="116" spans="1:36" x14ac:dyDescent="0.25">
      <c r="A116" t="s">
        <v>1043</v>
      </c>
      <c r="B116">
        <v>2401</v>
      </c>
      <c r="C116">
        <v>2</v>
      </c>
      <c r="D116" t="s">
        <v>904</v>
      </c>
      <c r="E116">
        <v>336</v>
      </c>
      <c r="F116">
        <v>9</v>
      </c>
      <c r="G116" t="s">
        <v>687</v>
      </c>
      <c r="H116" t="s">
        <v>1303</v>
      </c>
      <c r="I116">
        <v>0</v>
      </c>
      <c r="J116" t="s">
        <v>687</v>
      </c>
      <c r="K116">
        <v>0</v>
      </c>
      <c r="L116" t="s">
        <v>687</v>
      </c>
      <c r="M116">
        <v>0</v>
      </c>
      <c r="N116" t="s">
        <v>687</v>
      </c>
      <c r="O116">
        <v>0</v>
      </c>
      <c r="P116" t="s">
        <v>687</v>
      </c>
      <c r="Q116" s="2">
        <v>0</v>
      </c>
      <c r="R116" t="s">
        <v>687</v>
      </c>
      <c r="S116">
        <v>0</v>
      </c>
      <c r="T116" t="s">
        <v>687</v>
      </c>
      <c r="U116">
        <v>0</v>
      </c>
      <c r="V116" t="s">
        <v>687</v>
      </c>
      <c r="X116" t="s">
        <v>687</v>
      </c>
      <c r="Y116">
        <v>0</v>
      </c>
      <c r="AA116">
        <v>0</v>
      </c>
      <c r="AB116" t="s">
        <v>687</v>
      </c>
      <c r="AC116">
        <v>0</v>
      </c>
      <c r="AD116" t="s">
        <v>687</v>
      </c>
      <c r="AE116">
        <v>53000541</v>
      </c>
      <c r="AG116">
        <v>59000178</v>
      </c>
      <c r="AI116" s="2"/>
      <c r="AJ116" t="s">
        <v>1319</v>
      </c>
    </row>
    <row r="117" spans="1:36" x14ac:dyDescent="0.25">
      <c r="A117" t="s">
        <v>304</v>
      </c>
      <c r="B117">
        <v>662</v>
      </c>
      <c r="C117">
        <v>2</v>
      </c>
      <c r="D117" t="s">
        <v>891</v>
      </c>
      <c r="E117">
        <v>316</v>
      </c>
      <c r="F117">
        <v>9</v>
      </c>
      <c r="G117" t="s">
        <v>687</v>
      </c>
      <c r="H117" t="s">
        <v>702</v>
      </c>
      <c r="I117" t="s">
        <v>691</v>
      </c>
      <c r="J117" t="s">
        <v>687</v>
      </c>
      <c r="K117" t="s">
        <v>691</v>
      </c>
      <c r="L117" t="s">
        <v>687</v>
      </c>
      <c r="M117" t="s">
        <v>687</v>
      </c>
      <c r="N117" t="s">
        <v>687</v>
      </c>
      <c r="O117" t="s">
        <v>691</v>
      </c>
      <c r="P117" t="s">
        <v>687</v>
      </c>
      <c r="Q117" s="2">
        <v>0</v>
      </c>
      <c r="R117" t="s">
        <v>687</v>
      </c>
      <c r="S117" t="s">
        <v>702</v>
      </c>
      <c r="T117" t="s">
        <v>687</v>
      </c>
      <c r="U117">
        <v>0</v>
      </c>
      <c r="V117" t="s">
        <v>687</v>
      </c>
      <c r="X117" t="s">
        <v>687</v>
      </c>
      <c r="Y117" t="s">
        <v>702</v>
      </c>
      <c r="Z117">
        <v>1</v>
      </c>
      <c r="AA117">
        <v>0</v>
      </c>
      <c r="AB117" t="s">
        <v>687</v>
      </c>
      <c r="AC117" t="s">
        <v>702</v>
      </c>
      <c r="AD117" t="s">
        <v>687</v>
      </c>
      <c r="AE117">
        <v>55000070</v>
      </c>
      <c r="AF117">
        <v>1</v>
      </c>
      <c r="AG117">
        <v>55000033</v>
      </c>
      <c r="AH117">
        <v>1</v>
      </c>
      <c r="AI117" s="2"/>
      <c r="AJ117" t="s">
        <v>1318</v>
      </c>
    </row>
    <row r="118" spans="1:36" x14ac:dyDescent="0.25">
      <c r="A118" t="s">
        <v>254</v>
      </c>
      <c r="B118">
        <v>558</v>
      </c>
      <c r="C118">
        <v>1</v>
      </c>
      <c r="D118" t="s">
        <v>745</v>
      </c>
      <c r="E118">
        <v>707</v>
      </c>
      <c r="F118">
        <v>9</v>
      </c>
      <c r="G118" t="s">
        <v>687</v>
      </c>
      <c r="H118" t="s">
        <v>702</v>
      </c>
      <c r="I118" t="s">
        <v>691</v>
      </c>
      <c r="J118" t="s">
        <v>687</v>
      </c>
      <c r="K118" t="s">
        <v>691</v>
      </c>
      <c r="L118" t="s">
        <v>687</v>
      </c>
      <c r="M118" t="s">
        <v>687</v>
      </c>
      <c r="N118" t="s">
        <v>687</v>
      </c>
      <c r="O118" t="s">
        <v>691</v>
      </c>
      <c r="P118" t="s">
        <v>687</v>
      </c>
      <c r="Q118" s="2">
        <v>0</v>
      </c>
      <c r="R118" t="s">
        <v>687</v>
      </c>
      <c r="S118" t="s">
        <v>691</v>
      </c>
      <c r="T118" t="s">
        <v>687</v>
      </c>
      <c r="U118">
        <v>0</v>
      </c>
      <c r="V118" t="s">
        <v>687</v>
      </c>
      <c r="X118" t="s">
        <v>687</v>
      </c>
      <c r="Y118" t="s">
        <v>702</v>
      </c>
      <c r="Z118">
        <v>1</v>
      </c>
      <c r="AA118">
        <v>0</v>
      </c>
      <c r="AB118" t="s">
        <v>687</v>
      </c>
      <c r="AC118">
        <v>0</v>
      </c>
      <c r="AD118" t="s">
        <v>687</v>
      </c>
      <c r="AE118">
        <v>24000126</v>
      </c>
      <c r="AF118">
        <v>1</v>
      </c>
      <c r="AG118">
        <v>24000005</v>
      </c>
      <c r="AH118">
        <v>1</v>
      </c>
      <c r="AI118" s="2"/>
      <c r="AJ118" t="s">
        <v>1319</v>
      </c>
    </row>
    <row r="119" spans="1:36" x14ac:dyDescent="0.25">
      <c r="A119" t="s">
        <v>1042</v>
      </c>
      <c r="B119">
        <v>2309</v>
      </c>
      <c r="C119">
        <v>2</v>
      </c>
      <c r="D119" t="s">
        <v>895</v>
      </c>
      <c r="E119">
        <v>230</v>
      </c>
      <c r="F119">
        <v>17</v>
      </c>
      <c r="G119" t="s">
        <v>687</v>
      </c>
      <c r="H119" t="s">
        <v>1303</v>
      </c>
      <c r="I119">
        <v>0</v>
      </c>
      <c r="J119" t="s">
        <v>687</v>
      </c>
      <c r="K119">
        <v>0</v>
      </c>
      <c r="L119" t="s">
        <v>687</v>
      </c>
      <c r="M119">
        <v>0</v>
      </c>
      <c r="N119" t="s">
        <v>687</v>
      </c>
      <c r="O119">
        <v>0</v>
      </c>
      <c r="P119" t="s">
        <v>687</v>
      </c>
      <c r="Q119" s="2">
        <v>0</v>
      </c>
      <c r="R119" t="s">
        <v>687</v>
      </c>
      <c r="S119">
        <v>0</v>
      </c>
      <c r="T119" t="s">
        <v>687</v>
      </c>
      <c r="U119">
        <v>0</v>
      </c>
      <c r="V119" t="s">
        <v>687</v>
      </c>
      <c r="X119" t="s">
        <v>687</v>
      </c>
      <c r="Y119">
        <v>0</v>
      </c>
      <c r="AA119">
        <v>0</v>
      </c>
      <c r="AB119" t="s">
        <v>687</v>
      </c>
      <c r="AC119">
        <v>0</v>
      </c>
      <c r="AD119" t="s">
        <v>687</v>
      </c>
      <c r="AE119" t="s">
        <v>806</v>
      </c>
      <c r="AG119" t="s">
        <v>806</v>
      </c>
      <c r="AI119" s="2"/>
      <c r="AJ119" t="s">
        <v>1319</v>
      </c>
    </row>
    <row r="120" spans="1:36" x14ac:dyDescent="0.25">
      <c r="A120" t="s">
        <v>768</v>
      </c>
      <c r="B120">
        <v>262</v>
      </c>
      <c r="C120">
        <v>1</v>
      </c>
      <c r="D120" t="s">
        <v>764</v>
      </c>
      <c r="E120">
        <v>661</v>
      </c>
      <c r="F120">
        <v>5</v>
      </c>
      <c r="G120" t="s">
        <v>687</v>
      </c>
      <c r="H120" t="s">
        <v>691</v>
      </c>
      <c r="I120" t="s">
        <v>687</v>
      </c>
      <c r="J120" t="s">
        <v>687</v>
      </c>
      <c r="K120" t="s">
        <v>687</v>
      </c>
      <c r="L120" t="s">
        <v>687</v>
      </c>
      <c r="M120" t="s">
        <v>687</v>
      </c>
      <c r="N120" t="s">
        <v>687</v>
      </c>
      <c r="O120" t="s">
        <v>688</v>
      </c>
      <c r="P120" t="s">
        <v>687</v>
      </c>
      <c r="Q120" s="2">
        <v>0</v>
      </c>
      <c r="R120" t="s">
        <v>687</v>
      </c>
      <c r="S120" t="s">
        <v>688</v>
      </c>
      <c r="T120" t="s">
        <v>687</v>
      </c>
      <c r="U120">
        <v>0</v>
      </c>
      <c r="V120" t="s">
        <v>687</v>
      </c>
      <c r="X120" t="s">
        <v>687</v>
      </c>
      <c r="Y120" t="s">
        <v>691</v>
      </c>
      <c r="Z120">
        <v>1</v>
      </c>
      <c r="AA120">
        <v>0</v>
      </c>
      <c r="AB120" t="s">
        <v>687</v>
      </c>
      <c r="AC120">
        <v>0</v>
      </c>
      <c r="AD120" t="s">
        <v>687</v>
      </c>
      <c r="AE120">
        <v>16000320</v>
      </c>
      <c r="AF120">
        <v>1</v>
      </c>
      <c r="AG120">
        <v>16000057</v>
      </c>
      <c r="AH120">
        <v>1</v>
      </c>
      <c r="AI120" s="2"/>
      <c r="AJ120" t="s">
        <v>1318</v>
      </c>
    </row>
    <row r="121" spans="1:36" x14ac:dyDescent="0.25">
      <c r="A121" t="s">
        <v>1032</v>
      </c>
      <c r="B121">
        <v>2207</v>
      </c>
      <c r="C121">
        <v>2</v>
      </c>
      <c r="D121" t="s">
        <v>896</v>
      </c>
      <c r="E121">
        <v>316</v>
      </c>
      <c r="F121">
        <v>17</v>
      </c>
      <c r="G121" t="s">
        <v>687</v>
      </c>
      <c r="H121" t="s">
        <v>1303</v>
      </c>
      <c r="I121">
        <v>0</v>
      </c>
      <c r="J121" t="s">
        <v>687</v>
      </c>
      <c r="K121">
        <v>0</v>
      </c>
      <c r="L121" t="s">
        <v>687</v>
      </c>
      <c r="M121">
        <v>0</v>
      </c>
      <c r="N121" t="s">
        <v>687</v>
      </c>
      <c r="O121">
        <v>0</v>
      </c>
      <c r="P121" t="s">
        <v>687</v>
      </c>
      <c r="Q121" s="2">
        <v>0</v>
      </c>
      <c r="R121" t="s">
        <v>687</v>
      </c>
      <c r="S121">
        <v>0</v>
      </c>
      <c r="T121" t="s">
        <v>687</v>
      </c>
      <c r="U121">
        <v>0</v>
      </c>
      <c r="V121" t="s">
        <v>687</v>
      </c>
      <c r="X121" t="s">
        <v>687</v>
      </c>
      <c r="Y121">
        <v>0</v>
      </c>
      <c r="AA121">
        <v>0</v>
      </c>
      <c r="AB121" t="s">
        <v>687</v>
      </c>
      <c r="AC121">
        <v>0</v>
      </c>
      <c r="AD121" t="s">
        <v>687</v>
      </c>
      <c r="AE121" t="s">
        <v>806</v>
      </c>
      <c r="AG121" t="s">
        <v>806</v>
      </c>
      <c r="AI121" s="2"/>
      <c r="AJ121" t="s">
        <v>1319</v>
      </c>
    </row>
    <row r="122" spans="1:36" x14ac:dyDescent="0.25">
      <c r="A122" t="s">
        <v>267</v>
      </c>
      <c r="B122">
        <v>583</v>
      </c>
      <c r="C122">
        <v>1</v>
      </c>
      <c r="D122" t="s">
        <v>866</v>
      </c>
      <c r="E122">
        <v>751</v>
      </c>
      <c r="F122">
        <v>9</v>
      </c>
      <c r="G122" t="s">
        <v>691</v>
      </c>
      <c r="H122" t="s">
        <v>691</v>
      </c>
      <c r="I122" t="s">
        <v>691</v>
      </c>
      <c r="J122" t="s">
        <v>691</v>
      </c>
      <c r="K122" t="s">
        <v>687</v>
      </c>
      <c r="L122" t="s">
        <v>687</v>
      </c>
      <c r="M122" t="s">
        <v>687</v>
      </c>
      <c r="N122" t="s">
        <v>687</v>
      </c>
      <c r="O122" t="s">
        <v>691</v>
      </c>
      <c r="P122" t="s">
        <v>691</v>
      </c>
      <c r="Q122" s="2">
        <v>0</v>
      </c>
      <c r="R122" t="s">
        <v>728</v>
      </c>
      <c r="S122" t="s">
        <v>687</v>
      </c>
      <c r="T122" t="s">
        <v>687</v>
      </c>
      <c r="U122">
        <v>0</v>
      </c>
      <c r="V122" t="s">
        <v>728</v>
      </c>
      <c r="X122" t="s">
        <v>691</v>
      </c>
      <c r="Y122" t="s">
        <v>691</v>
      </c>
      <c r="Z122">
        <v>1</v>
      </c>
      <c r="AA122">
        <v>0</v>
      </c>
      <c r="AB122" t="s">
        <v>728</v>
      </c>
      <c r="AC122">
        <v>0</v>
      </c>
      <c r="AD122" t="s">
        <v>728</v>
      </c>
      <c r="AE122">
        <v>23000245</v>
      </c>
      <c r="AF122">
        <v>1</v>
      </c>
      <c r="AG122">
        <v>23000244</v>
      </c>
      <c r="AH122">
        <v>1</v>
      </c>
      <c r="AI122" s="2"/>
      <c r="AJ122" t="s">
        <v>1321</v>
      </c>
    </row>
    <row r="123" spans="1:36" x14ac:dyDescent="0.25">
      <c r="A123" t="s">
        <v>382</v>
      </c>
      <c r="B123">
        <v>796</v>
      </c>
      <c r="C123">
        <v>2</v>
      </c>
      <c r="D123" t="s">
        <v>904</v>
      </c>
      <c r="E123">
        <v>320</v>
      </c>
      <c r="F123">
        <v>9</v>
      </c>
      <c r="G123" t="s">
        <v>687</v>
      </c>
      <c r="H123" t="s">
        <v>690</v>
      </c>
      <c r="I123" t="s">
        <v>691</v>
      </c>
      <c r="J123" t="s">
        <v>687</v>
      </c>
      <c r="K123" t="s">
        <v>691</v>
      </c>
      <c r="L123" t="s">
        <v>687</v>
      </c>
      <c r="M123" t="s">
        <v>687</v>
      </c>
      <c r="N123" t="s">
        <v>687</v>
      </c>
      <c r="O123" t="s">
        <v>691</v>
      </c>
      <c r="P123" t="s">
        <v>687</v>
      </c>
      <c r="Q123" s="2">
        <v>0</v>
      </c>
      <c r="R123">
        <v>0</v>
      </c>
      <c r="S123">
        <v>0</v>
      </c>
      <c r="T123">
        <v>0</v>
      </c>
      <c r="U123" t="s">
        <v>690</v>
      </c>
      <c r="V123" t="s">
        <v>687</v>
      </c>
      <c r="X123" t="s">
        <v>687</v>
      </c>
      <c r="Y123" t="s">
        <v>690</v>
      </c>
      <c r="Z123">
        <v>2</v>
      </c>
      <c r="AA123">
        <v>0</v>
      </c>
      <c r="AB123" t="s">
        <v>687</v>
      </c>
      <c r="AC123" t="s">
        <v>688</v>
      </c>
      <c r="AD123" t="s">
        <v>687</v>
      </c>
      <c r="AE123">
        <v>57000189</v>
      </c>
      <c r="AF123">
        <v>1</v>
      </c>
      <c r="AG123">
        <v>57000109</v>
      </c>
      <c r="AH123">
        <v>1</v>
      </c>
      <c r="AI123" s="2"/>
      <c r="AJ123" t="s">
        <v>1318</v>
      </c>
    </row>
    <row r="124" spans="1:36" x14ac:dyDescent="0.25">
      <c r="A124" t="s">
        <v>29</v>
      </c>
      <c r="B124">
        <v>105</v>
      </c>
      <c r="C124">
        <v>1</v>
      </c>
      <c r="D124" t="s">
        <v>729</v>
      </c>
      <c r="E124">
        <v>510</v>
      </c>
      <c r="F124">
        <v>13</v>
      </c>
      <c r="G124" t="s">
        <v>687</v>
      </c>
      <c r="H124" t="s">
        <v>690</v>
      </c>
      <c r="I124" t="s">
        <v>691</v>
      </c>
      <c r="J124" t="s">
        <v>687</v>
      </c>
      <c r="K124" t="s">
        <v>691</v>
      </c>
      <c r="L124" t="s">
        <v>687</v>
      </c>
      <c r="M124" t="s">
        <v>687</v>
      </c>
      <c r="N124" t="s">
        <v>687</v>
      </c>
      <c r="O124" t="s">
        <v>688</v>
      </c>
      <c r="P124" t="s">
        <v>687</v>
      </c>
      <c r="Q124" s="2">
        <v>0</v>
      </c>
      <c r="R124" t="s">
        <v>687</v>
      </c>
      <c r="S124" t="s">
        <v>690</v>
      </c>
      <c r="T124" t="s">
        <v>687</v>
      </c>
      <c r="U124">
        <v>0</v>
      </c>
      <c r="V124" t="s">
        <v>687</v>
      </c>
      <c r="X124" t="s">
        <v>687</v>
      </c>
      <c r="Y124" t="s">
        <v>691</v>
      </c>
      <c r="Z124">
        <v>1</v>
      </c>
      <c r="AA124">
        <v>0</v>
      </c>
      <c r="AB124" t="s">
        <v>687</v>
      </c>
      <c r="AC124" t="s">
        <v>690</v>
      </c>
      <c r="AD124" t="s">
        <v>687</v>
      </c>
      <c r="AE124">
        <v>37000143</v>
      </c>
      <c r="AF124">
        <v>1</v>
      </c>
      <c r="AG124">
        <v>37000097</v>
      </c>
      <c r="AH124">
        <v>1</v>
      </c>
      <c r="AI124" s="2"/>
      <c r="AJ124" t="s">
        <v>1318</v>
      </c>
    </row>
    <row r="125" spans="1:36" x14ac:dyDescent="0.25">
      <c r="A125" t="s">
        <v>274</v>
      </c>
      <c r="B125">
        <v>593</v>
      </c>
      <c r="C125">
        <v>1</v>
      </c>
      <c r="D125" t="s">
        <v>748</v>
      </c>
      <c r="E125">
        <v>756</v>
      </c>
      <c r="F125">
        <v>9</v>
      </c>
      <c r="G125" t="s">
        <v>687</v>
      </c>
      <c r="H125" t="s">
        <v>690</v>
      </c>
      <c r="I125" t="s">
        <v>691</v>
      </c>
      <c r="J125" t="s">
        <v>687</v>
      </c>
      <c r="K125" t="s">
        <v>687</v>
      </c>
      <c r="L125" t="s">
        <v>687</v>
      </c>
      <c r="M125" t="s">
        <v>687</v>
      </c>
      <c r="N125" t="s">
        <v>687</v>
      </c>
      <c r="O125" t="s">
        <v>691</v>
      </c>
      <c r="P125" t="s">
        <v>687</v>
      </c>
      <c r="Q125" s="2">
        <v>0</v>
      </c>
      <c r="R125" t="s">
        <v>687</v>
      </c>
      <c r="S125" t="s">
        <v>691</v>
      </c>
      <c r="T125" t="s">
        <v>687</v>
      </c>
      <c r="U125">
        <v>0</v>
      </c>
      <c r="V125" t="s">
        <v>687</v>
      </c>
      <c r="X125" t="s">
        <v>687</v>
      </c>
      <c r="Y125" t="s">
        <v>690</v>
      </c>
      <c r="Z125">
        <v>1</v>
      </c>
      <c r="AA125">
        <v>0</v>
      </c>
      <c r="AB125" t="s">
        <v>687</v>
      </c>
      <c r="AC125">
        <v>0</v>
      </c>
      <c r="AD125" t="s">
        <v>687</v>
      </c>
      <c r="AE125">
        <v>25000120</v>
      </c>
      <c r="AF125">
        <v>1</v>
      </c>
      <c r="AG125">
        <v>25000044</v>
      </c>
      <c r="AH125">
        <v>1</v>
      </c>
      <c r="AI125" s="2"/>
      <c r="AJ125" t="s">
        <v>1319</v>
      </c>
    </row>
    <row r="126" spans="1:36" x14ac:dyDescent="0.25">
      <c r="A126" t="s">
        <v>189</v>
      </c>
      <c r="B126">
        <v>461</v>
      </c>
      <c r="C126">
        <v>1</v>
      </c>
      <c r="D126" t="s">
        <v>757</v>
      </c>
      <c r="E126">
        <v>740</v>
      </c>
      <c r="F126">
        <v>9</v>
      </c>
      <c r="G126" t="s">
        <v>687</v>
      </c>
      <c r="H126" t="s">
        <v>702</v>
      </c>
      <c r="I126" t="s">
        <v>691</v>
      </c>
      <c r="J126" t="s">
        <v>687</v>
      </c>
      <c r="K126" t="s">
        <v>688</v>
      </c>
      <c r="L126" t="s">
        <v>687</v>
      </c>
      <c r="M126" t="s">
        <v>687</v>
      </c>
      <c r="N126" t="s">
        <v>687</v>
      </c>
      <c r="O126" t="s">
        <v>691</v>
      </c>
      <c r="P126" t="s">
        <v>687</v>
      </c>
      <c r="Q126" s="2">
        <v>0</v>
      </c>
      <c r="R126">
        <v>0</v>
      </c>
      <c r="S126">
        <v>0</v>
      </c>
      <c r="T126">
        <v>0</v>
      </c>
      <c r="U126" t="s">
        <v>691</v>
      </c>
      <c r="V126" t="s">
        <v>687</v>
      </c>
      <c r="X126" t="s">
        <v>687</v>
      </c>
      <c r="Y126" t="s">
        <v>690</v>
      </c>
      <c r="Z126">
        <v>2</v>
      </c>
      <c r="AA126">
        <v>0</v>
      </c>
      <c r="AB126" t="s">
        <v>687</v>
      </c>
      <c r="AC126" t="s">
        <v>702</v>
      </c>
      <c r="AD126" t="s">
        <v>687</v>
      </c>
      <c r="AE126">
        <v>21001566</v>
      </c>
      <c r="AF126">
        <v>1</v>
      </c>
      <c r="AG126">
        <v>21000346</v>
      </c>
      <c r="AH126">
        <v>1</v>
      </c>
      <c r="AI126" s="2"/>
      <c r="AJ126" t="s">
        <v>1319</v>
      </c>
    </row>
    <row r="127" spans="1:36" x14ac:dyDescent="0.25">
      <c r="A127" t="s">
        <v>189</v>
      </c>
      <c r="B127">
        <v>692</v>
      </c>
      <c r="C127">
        <v>2</v>
      </c>
      <c r="D127" t="s">
        <v>896</v>
      </c>
      <c r="E127">
        <v>350</v>
      </c>
      <c r="F127">
        <v>13</v>
      </c>
      <c r="G127" t="s">
        <v>687</v>
      </c>
      <c r="H127" t="s">
        <v>702</v>
      </c>
      <c r="I127" t="s">
        <v>688</v>
      </c>
      <c r="J127" t="s">
        <v>687</v>
      </c>
      <c r="K127" t="s">
        <v>687</v>
      </c>
      <c r="L127" t="s">
        <v>687</v>
      </c>
      <c r="M127" t="s">
        <v>687</v>
      </c>
      <c r="N127" t="s">
        <v>687</v>
      </c>
      <c r="O127" t="s">
        <v>688</v>
      </c>
      <c r="P127" t="s">
        <v>687</v>
      </c>
      <c r="Q127" s="2">
        <v>0</v>
      </c>
      <c r="R127" t="s">
        <v>687</v>
      </c>
      <c r="S127" t="s">
        <v>702</v>
      </c>
      <c r="T127" t="s">
        <v>687</v>
      </c>
      <c r="U127">
        <v>0</v>
      </c>
      <c r="V127" t="s">
        <v>687</v>
      </c>
      <c r="X127" t="s">
        <v>687</v>
      </c>
      <c r="Y127" t="s">
        <v>687</v>
      </c>
      <c r="Z127">
        <v>1</v>
      </c>
      <c r="AA127">
        <v>0</v>
      </c>
      <c r="AB127" t="s">
        <v>687</v>
      </c>
      <c r="AC127">
        <v>0</v>
      </c>
      <c r="AD127" t="s">
        <v>687</v>
      </c>
      <c r="AE127">
        <v>52001042</v>
      </c>
      <c r="AF127">
        <v>1</v>
      </c>
      <c r="AG127">
        <v>52000003</v>
      </c>
      <c r="AH127">
        <v>1</v>
      </c>
      <c r="AI127" s="2"/>
      <c r="AJ127" t="s">
        <v>1318</v>
      </c>
    </row>
    <row r="128" spans="1:36" x14ac:dyDescent="0.25">
      <c r="A128" t="s">
        <v>323</v>
      </c>
      <c r="B128">
        <v>693</v>
      </c>
      <c r="C128">
        <v>2</v>
      </c>
      <c r="D128" t="s">
        <v>896</v>
      </c>
      <c r="E128">
        <v>316</v>
      </c>
      <c r="F128">
        <v>13</v>
      </c>
      <c r="G128" t="s">
        <v>691</v>
      </c>
      <c r="H128" t="s">
        <v>691</v>
      </c>
      <c r="I128" t="s">
        <v>691</v>
      </c>
      <c r="J128" t="s">
        <v>691</v>
      </c>
      <c r="K128" t="s">
        <v>691</v>
      </c>
      <c r="L128" t="s">
        <v>691</v>
      </c>
      <c r="M128" t="s">
        <v>687</v>
      </c>
      <c r="N128" t="s">
        <v>687</v>
      </c>
      <c r="O128" t="s">
        <v>688</v>
      </c>
      <c r="P128" t="s">
        <v>687</v>
      </c>
      <c r="Q128" s="2">
        <v>0</v>
      </c>
      <c r="R128" t="s">
        <v>728</v>
      </c>
      <c r="S128" t="s">
        <v>687</v>
      </c>
      <c r="T128" t="s">
        <v>687</v>
      </c>
      <c r="U128">
        <v>0</v>
      </c>
      <c r="V128" t="s">
        <v>728</v>
      </c>
      <c r="X128" t="s">
        <v>691</v>
      </c>
      <c r="Y128" t="s">
        <v>691</v>
      </c>
      <c r="Z128">
        <v>1</v>
      </c>
      <c r="AA128">
        <v>0</v>
      </c>
      <c r="AB128" t="s">
        <v>728</v>
      </c>
      <c r="AC128">
        <v>0</v>
      </c>
      <c r="AD128" t="s">
        <v>728</v>
      </c>
      <c r="AE128">
        <v>51000558</v>
      </c>
      <c r="AF128">
        <v>1</v>
      </c>
      <c r="AG128">
        <v>51000557</v>
      </c>
      <c r="AH128">
        <v>1</v>
      </c>
      <c r="AI128" s="2"/>
      <c r="AJ128" t="s">
        <v>1321</v>
      </c>
    </row>
    <row r="129" spans="1:36" x14ac:dyDescent="0.25">
      <c r="A129" t="s">
        <v>357</v>
      </c>
      <c r="B129">
        <v>749</v>
      </c>
      <c r="C129">
        <v>2</v>
      </c>
      <c r="D129" t="s">
        <v>895</v>
      </c>
      <c r="E129">
        <v>101</v>
      </c>
      <c r="F129">
        <v>9</v>
      </c>
      <c r="G129" t="s">
        <v>687</v>
      </c>
      <c r="H129" t="s">
        <v>691</v>
      </c>
      <c r="I129" t="s">
        <v>1322</v>
      </c>
      <c r="J129" t="s">
        <v>687</v>
      </c>
      <c r="K129" t="s">
        <v>687</v>
      </c>
      <c r="L129" t="s">
        <v>687</v>
      </c>
      <c r="M129" t="s">
        <v>687</v>
      </c>
      <c r="N129" t="s">
        <v>687</v>
      </c>
      <c r="O129" t="s">
        <v>688</v>
      </c>
      <c r="P129" t="s">
        <v>687</v>
      </c>
      <c r="Q129" s="2">
        <v>0</v>
      </c>
      <c r="R129" t="s">
        <v>687</v>
      </c>
      <c r="S129" t="s">
        <v>687</v>
      </c>
      <c r="T129" t="s">
        <v>687</v>
      </c>
      <c r="U129">
        <v>0</v>
      </c>
      <c r="V129" t="s">
        <v>687</v>
      </c>
      <c r="X129" t="s">
        <v>687</v>
      </c>
      <c r="Y129" t="s">
        <v>687</v>
      </c>
      <c r="Z129">
        <v>1</v>
      </c>
      <c r="AA129">
        <v>0</v>
      </c>
      <c r="AB129" t="s">
        <v>687</v>
      </c>
      <c r="AC129">
        <v>0</v>
      </c>
      <c r="AD129" t="s">
        <v>687</v>
      </c>
      <c r="AE129">
        <v>53000146</v>
      </c>
      <c r="AF129">
        <v>1</v>
      </c>
      <c r="AG129">
        <v>53000082</v>
      </c>
      <c r="AH129">
        <v>1</v>
      </c>
      <c r="AI129" s="2"/>
      <c r="AJ129" t="s">
        <v>1320</v>
      </c>
    </row>
    <row r="130" spans="1:36" x14ac:dyDescent="0.25">
      <c r="A130" t="s">
        <v>30</v>
      </c>
      <c r="B130">
        <v>106</v>
      </c>
      <c r="C130">
        <v>1</v>
      </c>
      <c r="D130" t="s">
        <v>729</v>
      </c>
      <c r="E130">
        <v>630</v>
      </c>
      <c r="F130">
        <v>9</v>
      </c>
      <c r="G130" t="s">
        <v>687</v>
      </c>
      <c r="H130" t="s">
        <v>691</v>
      </c>
      <c r="I130" t="s">
        <v>691</v>
      </c>
      <c r="J130" t="s">
        <v>687</v>
      </c>
      <c r="K130" t="s">
        <v>688</v>
      </c>
      <c r="L130" t="s">
        <v>687</v>
      </c>
      <c r="M130" t="s">
        <v>687</v>
      </c>
      <c r="N130" t="s">
        <v>687</v>
      </c>
      <c r="O130" t="s">
        <v>688</v>
      </c>
      <c r="P130" t="s">
        <v>687</v>
      </c>
      <c r="Q130" s="2">
        <v>0</v>
      </c>
      <c r="R130">
        <v>0</v>
      </c>
      <c r="S130">
        <v>0</v>
      </c>
      <c r="T130">
        <v>0</v>
      </c>
      <c r="U130" t="s">
        <v>687</v>
      </c>
      <c r="V130" t="s">
        <v>687</v>
      </c>
      <c r="X130" t="s">
        <v>687</v>
      </c>
      <c r="Y130" t="s">
        <v>691</v>
      </c>
      <c r="Z130">
        <v>2</v>
      </c>
      <c r="AA130" t="s">
        <v>688</v>
      </c>
      <c r="AB130" t="s">
        <v>687</v>
      </c>
      <c r="AC130" t="s">
        <v>691</v>
      </c>
      <c r="AD130" t="s">
        <v>687</v>
      </c>
      <c r="AE130">
        <v>32000045</v>
      </c>
      <c r="AF130">
        <v>1</v>
      </c>
      <c r="AG130">
        <v>32000011</v>
      </c>
      <c r="AH130">
        <v>1</v>
      </c>
      <c r="AI130" s="2"/>
      <c r="AJ130" t="s">
        <v>1318</v>
      </c>
    </row>
    <row r="131" spans="1:36" x14ac:dyDescent="0.25">
      <c r="A131" t="s">
        <v>190</v>
      </c>
      <c r="B131">
        <v>462</v>
      </c>
      <c r="C131">
        <v>1</v>
      </c>
      <c r="D131" t="s">
        <v>757</v>
      </c>
      <c r="E131">
        <v>740</v>
      </c>
      <c r="F131">
        <v>9</v>
      </c>
      <c r="G131" t="s">
        <v>687</v>
      </c>
      <c r="H131" t="s">
        <v>690</v>
      </c>
      <c r="I131" t="s">
        <v>688</v>
      </c>
      <c r="J131" t="s">
        <v>687</v>
      </c>
      <c r="K131" t="s">
        <v>688</v>
      </c>
      <c r="L131" t="s">
        <v>687</v>
      </c>
      <c r="M131" t="s">
        <v>687</v>
      </c>
      <c r="N131" t="s">
        <v>687</v>
      </c>
      <c r="O131">
        <v>0</v>
      </c>
      <c r="P131" t="s">
        <v>687</v>
      </c>
      <c r="Q131" s="2">
        <v>0</v>
      </c>
      <c r="R131" t="s">
        <v>687</v>
      </c>
      <c r="S131" t="s">
        <v>687</v>
      </c>
      <c r="T131" t="s">
        <v>687</v>
      </c>
      <c r="U131">
        <v>0</v>
      </c>
      <c r="V131" t="s">
        <v>687</v>
      </c>
      <c r="X131" t="s">
        <v>687</v>
      </c>
      <c r="Y131" t="s">
        <v>687</v>
      </c>
      <c r="Z131">
        <v>1</v>
      </c>
      <c r="AA131">
        <v>0</v>
      </c>
      <c r="AB131" t="s">
        <v>687</v>
      </c>
      <c r="AC131" t="s">
        <v>690</v>
      </c>
      <c r="AD131" t="s">
        <v>687</v>
      </c>
      <c r="AE131">
        <v>21001561</v>
      </c>
      <c r="AF131">
        <v>1</v>
      </c>
      <c r="AG131">
        <v>21000395</v>
      </c>
      <c r="AH131">
        <v>1</v>
      </c>
      <c r="AI131" s="2"/>
      <c r="AJ131" t="s">
        <v>1319</v>
      </c>
    </row>
    <row r="132" spans="1:36" x14ac:dyDescent="0.25">
      <c r="A132" t="s">
        <v>402</v>
      </c>
      <c r="B132">
        <v>841</v>
      </c>
      <c r="C132">
        <v>2</v>
      </c>
      <c r="D132" t="s">
        <v>900</v>
      </c>
      <c r="E132">
        <v>329</v>
      </c>
      <c r="F132">
        <v>13</v>
      </c>
      <c r="G132" t="s">
        <v>687</v>
      </c>
      <c r="H132" t="s">
        <v>690</v>
      </c>
      <c r="I132" t="s">
        <v>691</v>
      </c>
      <c r="J132" t="s">
        <v>687</v>
      </c>
      <c r="K132" t="s">
        <v>691</v>
      </c>
      <c r="L132" t="s">
        <v>687</v>
      </c>
      <c r="M132" t="s">
        <v>687</v>
      </c>
      <c r="N132" t="s">
        <v>687</v>
      </c>
      <c r="O132" t="s">
        <v>687</v>
      </c>
      <c r="P132" t="s">
        <v>687</v>
      </c>
      <c r="Q132" s="2">
        <v>0</v>
      </c>
      <c r="R132" t="s">
        <v>687</v>
      </c>
      <c r="S132" t="s">
        <v>687</v>
      </c>
      <c r="T132" t="s">
        <v>687</v>
      </c>
      <c r="U132">
        <v>0</v>
      </c>
      <c r="V132" t="s">
        <v>687</v>
      </c>
      <c r="X132" t="s">
        <v>687</v>
      </c>
      <c r="Y132" t="s">
        <v>690</v>
      </c>
      <c r="Z132">
        <v>1</v>
      </c>
      <c r="AA132">
        <v>0</v>
      </c>
      <c r="AB132" t="s">
        <v>687</v>
      </c>
      <c r="AC132">
        <v>0</v>
      </c>
      <c r="AD132" t="s">
        <v>687</v>
      </c>
      <c r="AE132">
        <v>57000998</v>
      </c>
      <c r="AF132">
        <v>1</v>
      </c>
      <c r="AG132">
        <v>57000997</v>
      </c>
      <c r="AH132">
        <v>1</v>
      </c>
      <c r="AI132" s="2"/>
      <c r="AJ132" t="s">
        <v>1318</v>
      </c>
    </row>
    <row r="133" spans="1:36" x14ac:dyDescent="0.25">
      <c r="A133" t="s">
        <v>1125</v>
      </c>
      <c r="B133">
        <v>11203</v>
      </c>
      <c r="C133">
        <v>1</v>
      </c>
      <c r="D133" t="s">
        <v>740</v>
      </c>
      <c r="E133">
        <v>480</v>
      </c>
      <c r="F133">
        <v>17</v>
      </c>
      <c r="G133" t="s">
        <v>687</v>
      </c>
      <c r="H133" t="s">
        <v>1303</v>
      </c>
      <c r="I133">
        <v>0</v>
      </c>
      <c r="J133" t="s">
        <v>687</v>
      </c>
      <c r="K133">
        <v>0</v>
      </c>
      <c r="L133" t="s">
        <v>687</v>
      </c>
      <c r="M133">
        <v>0</v>
      </c>
      <c r="N133" t="s">
        <v>687</v>
      </c>
      <c r="O133">
        <v>0</v>
      </c>
      <c r="P133" t="s">
        <v>687</v>
      </c>
      <c r="Q133" s="2">
        <v>0</v>
      </c>
      <c r="R133" t="s">
        <v>687</v>
      </c>
      <c r="S133">
        <v>0</v>
      </c>
      <c r="T133" t="s">
        <v>687</v>
      </c>
      <c r="U133">
        <v>0</v>
      </c>
      <c r="V133" t="s">
        <v>687</v>
      </c>
      <c r="X133" t="s">
        <v>687</v>
      </c>
      <c r="Y133">
        <v>0</v>
      </c>
      <c r="AA133">
        <v>0</v>
      </c>
      <c r="AB133" t="s">
        <v>687</v>
      </c>
      <c r="AC133">
        <v>0</v>
      </c>
      <c r="AD133" t="s">
        <v>687</v>
      </c>
      <c r="AE133" t="s">
        <v>806</v>
      </c>
      <c r="AG133" t="s">
        <v>806</v>
      </c>
      <c r="AI133" s="2"/>
      <c r="AJ133" t="s">
        <v>1319</v>
      </c>
    </row>
    <row r="134" spans="1:36" x14ac:dyDescent="0.25">
      <c r="A134" t="s">
        <v>275</v>
      </c>
      <c r="B134">
        <v>595</v>
      </c>
      <c r="C134">
        <v>1</v>
      </c>
      <c r="D134" t="s">
        <v>748</v>
      </c>
      <c r="E134">
        <v>756</v>
      </c>
      <c r="F134">
        <v>9</v>
      </c>
      <c r="G134" t="s">
        <v>687</v>
      </c>
      <c r="H134" t="s">
        <v>687</v>
      </c>
      <c r="I134" t="s">
        <v>687</v>
      </c>
      <c r="J134" t="s">
        <v>687</v>
      </c>
      <c r="K134" t="s">
        <v>688</v>
      </c>
      <c r="L134" t="s">
        <v>687</v>
      </c>
      <c r="M134" t="s">
        <v>687</v>
      </c>
      <c r="N134" t="s">
        <v>687</v>
      </c>
      <c r="O134" t="s">
        <v>687</v>
      </c>
      <c r="P134" t="s">
        <v>687</v>
      </c>
      <c r="Q134" s="2">
        <v>0</v>
      </c>
      <c r="R134">
        <v>0</v>
      </c>
      <c r="S134">
        <v>0</v>
      </c>
      <c r="T134">
        <v>0</v>
      </c>
      <c r="U134" t="s">
        <v>687</v>
      </c>
      <c r="V134" t="s">
        <v>687</v>
      </c>
      <c r="X134" t="s">
        <v>687</v>
      </c>
      <c r="Y134" t="s">
        <v>687</v>
      </c>
      <c r="Z134">
        <v>2</v>
      </c>
      <c r="AA134">
        <v>0</v>
      </c>
      <c r="AB134" t="s">
        <v>687</v>
      </c>
      <c r="AC134" t="s">
        <v>688</v>
      </c>
      <c r="AD134" t="s">
        <v>687</v>
      </c>
      <c r="AE134">
        <v>25000677</v>
      </c>
      <c r="AF134">
        <v>1</v>
      </c>
      <c r="AG134">
        <v>25000149</v>
      </c>
      <c r="AH134">
        <v>1</v>
      </c>
      <c r="AI134" s="2"/>
      <c r="AJ134" s="11" t="s">
        <v>1319</v>
      </c>
    </row>
    <row r="135" spans="1:36" x14ac:dyDescent="0.25">
      <c r="A135" t="s">
        <v>1166</v>
      </c>
      <c r="B135">
        <v>1231</v>
      </c>
      <c r="C135">
        <v>1</v>
      </c>
      <c r="D135" t="s">
        <v>764</v>
      </c>
      <c r="E135" s="2">
        <v>773</v>
      </c>
      <c r="F135" s="2">
        <v>17</v>
      </c>
      <c r="G135" t="s">
        <v>728</v>
      </c>
      <c r="H135" t="s">
        <v>1303</v>
      </c>
      <c r="I135" s="2">
        <v>0</v>
      </c>
      <c r="J135" t="s">
        <v>728</v>
      </c>
      <c r="K135" s="2">
        <v>0</v>
      </c>
      <c r="L135" t="s">
        <v>728</v>
      </c>
      <c r="M135">
        <v>0</v>
      </c>
      <c r="N135" t="s">
        <v>728</v>
      </c>
      <c r="O135" s="2">
        <v>0</v>
      </c>
      <c r="P135" t="s">
        <v>728</v>
      </c>
      <c r="Q135" s="2">
        <v>0</v>
      </c>
      <c r="R135" t="s">
        <v>728</v>
      </c>
      <c r="S135" s="2">
        <v>0</v>
      </c>
      <c r="T135" t="s">
        <v>728</v>
      </c>
      <c r="U135" s="2">
        <v>0</v>
      </c>
      <c r="V135" t="s">
        <v>728</v>
      </c>
      <c r="W135" s="2"/>
      <c r="X135" t="s">
        <v>728</v>
      </c>
      <c r="Y135" s="2">
        <v>0</v>
      </c>
      <c r="Z135" s="2"/>
      <c r="AA135" s="2">
        <v>0</v>
      </c>
      <c r="AB135" t="s">
        <v>728</v>
      </c>
      <c r="AC135" s="2">
        <v>0</v>
      </c>
      <c r="AD135" t="s">
        <v>728</v>
      </c>
      <c r="AE135" t="s">
        <v>806</v>
      </c>
      <c r="AF135" s="2"/>
      <c r="AG135" t="s">
        <v>806</v>
      </c>
      <c r="AH135" s="2"/>
      <c r="AI135" s="2"/>
      <c r="AJ135" t="s">
        <v>1319</v>
      </c>
    </row>
    <row r="136" spans="1:36" x14ac:dyDescent="0.25">
      <c r="A136" t="s">
        <v>710</v>
      </c>
      <c r="B136">
        <v>35</v>
      </c>
      <c r="C136">
        <v>1</v>
      </c>
      <c r="D136" t="s">
        <v>708</v>
      </c>
      <c r="E136">
        <v>550</v>
      </c>
      <c r="F136">
        <v>15</v>
      </c>
      <c r="G136" t="s">
        <v>687</v>
      </c>
      <c r="H136" t="s">
        <v>702</v>
      </c>
      <c r="I136" t="s">
        <v>691</v>
      </c>
      <c r="J136" t="s">
        <v>687</v>
      </c>
      <c r="K136" t="s">
        <v>691</v>
      </c>
      <c r="L136" t="s">
        <v>687</v>
      </c>
      <c r="M136" t="s">
        <v>687</v>
      </c>
      <c r="N136" t="s">
        <v>687</v>
      </c>
      <c r="O136" t="s">
        <v>691</v>
      </c>
      <c r="P136" t="s">
        <v>687</v>
      </c>
      <c r="Q136" s="2">
        <v>0</v>
      </c>
      <c r="R136" t="s">
        <v>687</v>
      </c>
      <c r="S136">
        <v>0</v>
      </c>
      <c r="T136" t="s">
        <v>687</v>
      </c>
      <c r="U136">
        <v>0</v>
      </c>
      <c r="V136" t="s">
        <v>687</v>
      </c>
      <c r="X136" t="s">
        <v>687</v>
      </c>
      <c r="Y136" t="s">
        <v>702</v>
      </c>
      <c r="Z136">
        <v>1</v>
      </c>
      <c r="AA136">
        <v>0</v>
      </c>
      <c r="AB136" t="s">
        <v>687</v>
      </c>
      <c r="AC136">
        <v>0</v>
      </c>
      <c r="AD136" t="s">
        <v>687</v>
      </c>
      <c r="AE136">
        <v>40000188</v>
      </c>
      <c r="AG136">
        <v>40000187</v>
      </c>
      <c r="AH136">
        <v>1</v>
      </c>
      <c r="AI136" s="2"/>
      <c r="AJ136" t="s">
        <v>1318</v>
      </c>
    </row>
    <row r="137" spans="1:36" x14ac:dyDescent="0.25">
      <c r="A137" t="s">
        <v>324</v>
      </c>
      <c r="B137">
        <v>694</v>
      </c>
      <c r="C137">
        <v>2</v>
      </c>
      <c r="D137" t="s">
        <v>896</v>
      </c>
      <c r="E137">
        <v>250</v>
      </c>
      <c r="F137">
        <v>15</v>
      </c>
      <c r="G137" t="s">
        <v>687</v>
      </c>
      <c r="H137" t="s">
        <v>702</v>
      </c>
      <c r="I137" t="s">
        <v>691</v>
      </c>
      <c r="J137" t="s">
        <v>687</v>
      </c>
      <c r="K137" t="s">
        <v>691</v>
      </c>
      <c r="L137" t="s">
        <v>687</v>
      </c>
      <c r="M137" t="s">
        <v>687</v>
      </c>
      <c r="N137" t="s">
        <v>687</v>
      </c>
      <c r="O137" t="s">
        <v>691</v>
      </c>
      <c r="P137" t="s">
        <v>687</v>
      </c>
      <c r="Q137" s="2">
        <v>0</v>
      </c>
      <c r="R137" t="s">
        <v>687</v>
      </c>
      <c r="S137">
        <v>0</v>
      </c>
      <c r="T137" t="s">
        <v>687</v>
      </c>
      <c r="U137">
        <v>0</v>
      </c>
      <c r="V137" t="s">
        <v>687</v>
      </c>
      <c r="X137" t="s">
        <v>687</v>
      </c>
      <c r="Y137" t="s">
        <v>702</v>
      </c>
      <c r="Z137">
        <v>1</v>
      </c>
      <c r="AA137">
        <v>0</v>
      </c>
      <c r="AB137" t="s">
        <v>687</v>
      </c>
      <c r="AC137">
        <v>0</v>
      </c>
      <c r="AD137" t="s">
        <v>687</v>
      </c>
      <c r="AE137">
        <v>52000287</v>
      </c>
      <c r="AG137">
        <v>52000286</v>
      </c>
      <c r="AH137">
        <v>1</v>
      </c>
      <c r="AI137" s="2"/>
      <c r="AJ137" t="s">
        <v>1318</v>
      </c>
    </row>
    <row r="138" spans="1:36" x14ac:dyDescent="0.25">
      <c r="A138" t="s">
        <v>1142</v>
      </c>
      <c r="B138">
        <v>11503</v>
      </c>
      <c r="C138">
        <v>1</v>
      </c>
      <c r="D138" t="s">
        <v>759</v>
      </c>
      <c r="E138">
        <v>479</v>
      </c>
      <c r="F138">
        <v>17</v>
      </c>
      <c r="G138" t="s">
        <v>687</v>
      </c>
      <c r="H138" t="s">
        <v>1303</v>
      </c>
      <c r="I138">
        <v>0</v>
      </c>
      <c r="J138" t="s">
        <v>687</v>
      </c>
      <c r="K138">
        <v>0</v>
      </c>
      <c r="L138" t="s">
        <v>687</v>
      </c>
      <c r="M138">
        <v>0</v>
      </c>
      <c r="N138" t="s">
        <v>687</v>
      </c>
      <c r="O138">
        <v>0</v>
      </c>
      <c r="P138" t="s">
        <v>687</v>
      </c>
      <c r="Q138" s="2">
        <v>0</v>
      </c>
      <c r="R138" t="s">
        <v>687</v>
      </c>
      <c r="S138">
        <v>0</v>
      </c>
      <c r="T138" t="s">
        <v>687</v>
      </c>
      <c r="U138">
        <v>0</v>
      </c>
      <c r="V138" t="s">
        <v>687</v>
      </c>
      <c r="X138" t="s">
        <v>687</v>
      </c>
      <c r="Y138">
        <v>0</v>
      </c>
      <c r="AA138">
        <v>0</v>
      </c>
      <c r="AB138" t="s">
        <v>687</v>
      </c>
      <c r="AC138">
        <v>0</v>
      </c>
      <c r="AD138" t="s">
        <v>687</v>
      </c>
      <c r="AE138" t="s">
        <v>806</v>
      </c>
      <c r="AG138" t="s">
        <v>806</v>
      </c>
      <c r="AI138" s="2"/>
      <c r="AJ138" t="s">
        <v>1319</v>
      </c>
    </row>
    <row r="139" spans="1:36" x14ac:dyDescent="0.25">
      <c r="A139" t="s">
        <v>358</v>
      </c>
      <c r="B139">
        <v>751</v>
      </c>
      <c r="C139">
        <v>2</v>
      </c>
      <c r="D139" t="s">
        <v>895</v>
      </c>
      <c r="E139">
        <v>210</v>
      </c>
      <c r="F139">
        <v>10</v>
      </c>
      <c r="G139" t="s">
        <v>687</v>
      </c>
      <c r="H139" t="s">
        <v>691</v>
      </c>
      <c r="I139" t="s">
        <v>691</v>
      </c>
      <c r="J139" t="s">
        <v>687</v>
      </c>
      <c r="K139" t="s">
        <v>688</v>
      </c>
      <c r="L139" t="s">
        <v>687</v>
      </c>
      <c r="M139" t="s">
        <v>687</v>
      </c>
      <c r="N139" t="s">
        <v>687</v>
      </c>
      <c r="O139" t="s">
        <v>688</v>
      </c>
      <c r="P139" t="s">
        <v>687</v>
      </c>
      <c r="Q139" s="2">
        <v>0</v>
      </c>
      <c r="R139">
        <v>0</v>
      </c>
      <c r="S139">
        <v>0</v>
      </c>
      <c r="T139">
        <v>0</v>
      </c>
      <c r="U139" t="s">
        <v>687</v>
      </c>
      <c r="V139" t="s">
        <v>687</v>
      </c>
      <c r="X139" t="s">
        <v>687</v>
      </c>
      <c r="Y139" t="s">
        <v>687</v>
      </c>
      <c r="Z139">
        <v>2</v>
      </c>
      <c r="AA139" t="s">
        <v>691</v>
      </c>
      <c r="AB139" t="s">
        <v>687</v>
      </c>
      <c r="AC139" t="s">
        <v>687</v>
      </c>
      <c r="AD139" t="s">
        <v>687</v>
      </c>
      <c r="AE139">
        <v>48000020</v>
      </c>
      <c r="AF139">
        <v>1</v>
      </c>
      <c r="AG139">
        <v>48000002</v>
      </c>
      <c r="AH139">
        <v>1</v>
      </c>
      <c r="AI139" s="2"/>
      <c r="AJ139" t="s">
        <v>1319</v>
      </c>
    </row>
    <row r="140" spans="1:36" x14ac:dyDescent="0.25">
      <c r="A140" t="s">
        <v>769</v>
      </c>
      <c r="B140">
        <v>263</v>
      </c>
      <c r="C140">
        <v>1</v>
      </c>
      <c r="D140" t="s">
        <v>764</v>
      </c>
      <c r="E140">
        <v>840</v>
      </c>
      <c r="F140">
        <v>5</v>
      </c>
      <c r="G140" t="s">
        <v>687</v>
      </c>
      <c r="H140" t="s">
        <v>702</v>
      </c>
      <c r="I140" t="s">
        <v>691</v>
      </c>
      <c r="J140" t="s">
        <v>687</v>
      </c>
      <c r="K140" t="s">
        <v>691</v>
      </c>
      <c r="L140" t="s">
        <v>687</v>
      </c>
      <c r="M140" t="s">
        <v>687</v>
      </c>
      <c r="N140" t="s">
        <v>687</v>
      </c>
      <c r="O140" t="s">
        <v>691</v>
      </c>
      <c r="P140" t="s">
        <v>687</v>
      </c>
      <c r="Q140" s="2">
        <v>0</v>
      </c>
      <c r="R140" t="s">
        <v>687</v>
      </c>
      <c r="S140" t="s">
        <v>702</v>
      </c>
      <c r="T140" t="s">
        <v>687</v>
      </c>
      <c r="U140">
        <v>0</v>
      </c>
      <c r="V140" t="s">
        <v>687</v>
      </c>
      <c r="X140" t="s">
        <v>687</v>
      </c>
      <c r="Y140" t="s">
        <v>691</v>
      </c>
      <c r="Z140">
        <v>2</v>
      </c>
      <c r="AA140">
        <v>0</v>
      </c>
      <c r="AB140" t="s">
        <v>687</v>
      </c>
      <c r="AC140">
        <v>0</v>
      </c>
      <c r="AD140" t="s">
        <v>687</v>
      </c>
      <c r="AE140">
        <v>14000043</v>
      </c>
      <c r="AF140">
        <v>1</v>
      </c>
      <c r="AG140">
        <v>14000030</v>
      </c>
      <c r="AH140">
        <v>1</v>
      </c>
      <c r="AI140" s="2"/>
      <c r="AJ140" t="s">
        <v>1318</v>
      </c>
    </row>
    <row r="141" spans="1:36" x14ac:dyDescent="0.25">
      <c r="A141" t="s">
        <v>305</v>
      </c>
      <c r="B141">
        <v>663</v>
      </c>
      <c r="C141">
        <v>2</v>
      </c>
      <c r="D141" t="s">
        <v>891</v>
      </c>
      <c r="E141">
        <v>326</v>
      </c>
      <c r="F141">
        <v>11</v>
      </c>
      <c r="G141" t="s">
        <v>687</v>
      </c>
      <c r="H141" t="s">
        <v>691</v>
      </c>
      <c r="I141" t="s">
        <v>687</v>
      </c>
      <c r="J141" t="s">
        <v>687</v>
      </c>
      <c r="K141" t="s">
        <v>691</v>
      </c>
      <c r="L141" t="s">
        <v>687</v>
      </c>
      <c r="M141" t="s">
        <v>687</v>
      </c>
      <c r="N141" t="s">
        <v>687</v>
      </c>
      <c r="O141" t="s">
        <v>687</v>
      </c>
      <c r="P141" t="s">
        <v>687</v>
      </c>
      <c r="Q141" s="2">
        <v>0</v>
      </c>
      <c r="R141" t="s">
        <v>687</v>
      </c>
      <c r="S141">
        <v>0</v>
      </c>
      <c r="T141" t="s">
        <v>687</v>
      </c>
      <c r="U141">
        <v>0</v>
      </c>
      <c r="V141" t="s">
        <v>687</v>
      </c>
      <c r="X141" t="s">
        <v>687</v>
      </c>
      <c r="Y141" t="s">
        <v>691</v>
      </c>
      <c r="Z141">
        <v>1</v>
      </c>
      <c r="AA141">
        <v>0</v>
      </c>
      <c r="AB141" t="s">
        <v>687</v>
      </c>
      <c r="AC141">
        <v>0</v>
      </c>
      <c r="AD141" t="s">
        <v>687</v>
      </c>
      <c r="AE141">
        <v>51000136</v>
      </c>
      <c r="AG141">
        <v>51000135</v>
      </c>
      <c r="AH141">
        <v>1</v>
      </c>
      <c r="AI141" s="2"/>
      <c r="AJ141" t="s">
        <v>1318</v>
      </c>
    </row>
    <row r="142" spans="1:36" x14ac:dyDescent="0.25">
      <c r="A142" t="s">
        <v>448</v>
      </c>
      <c r="B142">
        <v>920</v>
      </c>
      <c r="C142">
        <v>2</v>
      </c>
      <c r="D142" t="s">
        <v>908</v>
      </c>
      <c r="E142">
        <v>390</v>
      </c>
      <c r="F142">
        <v>11</v>
      </c>
      <c r="G142" t="s">
        <v>687</v>
      </c>
      <c r="H142" t="s">
        <v>690</v>
      </c>
      <c r="I142">
        <v>0</v>
      </c>
      <c r="J142" t="s">
        <v>687</v>
      </c>
      <c r="K142">
        <v>0</v>
      </c>
      <c r="L142" t="s">
        <v>687</v>
      </c>
      <c r="M142" t="s">
        <v>687</v>
      </c>
      <c r="N142" t="s">
        <v>687</v>
      </c>
      <c r="O142" t="s">
        <v>687</v>
      </c>
      <c r="P142" t="s">
        <v>687</v>
      </c>
      <c r="Q142" s="2">
        <v>0</v>
      </c>
      <c r="R142" t="s">
        <v>687</v>
      </c>
      <c r="S142">
        <v>0</v>
      </c>
      <c r="T142" t="s">
        <v>687</v>
      </c>
      <c r="U142">
        <v>0</v>
      </c>
      <c r="V142" t="s">
        <v>687</v>
      </c>
      <c r="X142" t="s">
        <v>687</v>
      </c>
      <c r="Y142" t="s">
        <v>690</v>
      </c>
      <c r="Z142">
        <v>1</v>
      </c>
      <c r="AA142">
        <v>0</v>
      </c>
      <c r="AB142" t="s">
        <v>687</v>
      </c>
      <c r="AC142">
        <v>0</v>
      </c>
      <c r="AD142" t="s">
        <v>687</v>
      </c>
      <c r="AE142" t="s">
        <v>806</v>
      </c>
      <c r="AG142">
        <v>60000012</v>
      </c>
      <c r="AH142">
        <v>1</v>
      </c>
      <c r="AI142" s="2"/>
      <c r="AJ142" t="s">
        <v>1318</v>
      </c>
    </row>
    <row r="143" spans="1:36" x14ac:dyDescent="0.25">
      <c r="A143" t="s">
        <v>31</v>
      </c>
      <c r="B143">
        <v>107</v>
      </c>
      <c r="C143">
        <v>1</v>
      </c>
      <c r="D143" t="s">
        <v>729</v>
      </c>
      <c r="E143">
        <v>540</v>
      </c>
      <c r="F143">
        <v>11</v>
      </c>
      <c r="G143" t="s">
        <v>687</v>
      </c>
      <c r="H143" t="s">
        <v>691</v>
      </c>
      <c r="I143" t="s">
        <v>1322</v>
      </c>
      <c r="J143" t="s">
        <v>687</v>
      </c>
      <c r="K143" t="s">
        <v>688</v>
      </c>
      <c r="L143" t="s">
        <v>687</v>
      </c>
      <c r="M143" t="s">
        <v>688</v>
      </c>
      <c r="N143" t="s">
        <v>687</v>
      </c>
      <c r="O143">
        <v>0</v>
      </c>
      <c r="P143" t="s">
        <v>687</v>
      </c>
      <c r="Q143" s="2">
        <v>0</v>
      </c>
      <c r="R143" t="s">
        <v>687</v>
      </c>
      <c r="S143">
        <v>0</v>
      </c>
      <c r="T143" t="s">
        <v>687</v>
      </c>
      <c r="U143">
        <v>0</v>
      </c>
      <c r="V143" t="s">
        <v>687</v>
      </c>
      <c r="X143" t="s">
        <v>687</v>
      </c>
      <c r="Y143" t="s">
        <v>688</v>
      </c>
      <c r="Z143">
        <v>1</v>
      </c>
      <c r="AA143">
        <v>0</v>
      </c>
      <c r="AB143" t="s">
        <v>687</v>
      </c>
      <c r="AC143">
        <v>0</v>
      </c>
      <c r="AD143" t="s">
        <v>687</v>
      </c>
      <c r="AE143">
        <v>41000717</v>
      </c>
      <c r="AG143">
        <v>41000036</v>
      </c>
      <c r="AH143">
        <v>1</v>
      </c>
      <c r="AI143" s="2"/>
      <c r="AJ143" t="s">
        <v>1320</v>
      </c>
    </row>
    <row r="144" spans="1:36" x14ac:dyDescent="0.25">
      <c r="A144" t="s">
        <v>359</v>
      </c>
      <c r="B144">
        <v>752</v>
      </c>
      <c r="C144">
        <v>2</v>
      </c>
      <c r="D144" t="s">
        <v>895</v>
      </c>
      <c r="E144">
        <v>190</v>
      </c>
      <c r="F144">
        <v>10</v>
      </c>
      <c r="G144" t="s">
        <v>687</v>
      </c>
      <c r="H144" t="s">
        <v>690</v>
      </c>
      <c r="I144" t="s">
        <v>691</v>
      </c>
      <c r="J144" t="s">
        <v>687</v>
      </c>
      <c r="K144" t="s">
        <v>687</v>
      </c>
      <c r="L144" t="s">
        <v>687</v>
      </c>
      <c r="M144" t="s">
        <v>687</v>
      </c>
      <c r="N144" t="s">
        <v>687</v>
      </c>
      <c r="O144" t="s">
        <v>687</v>
      </c>
      <c r="P144" t="s">
        <v>687</v>
      </c>
      <c r="Q144" s="2">
        <v>0</v>
      </c>
      <c r="R144">
        <v>0</v>
      </c>
      <c r="S144">
        <v>0</v>
      </c>
      <c r="T144">
        <v>0</v>
      </c>
      <c r="U144" t="s">
        <v>687</v>
      </c>
      <c r="V144" t="s">
        <v>687</v>
      </c>
      <c r="X144" t="s">
        <v>687</v>
      </c>
      <c r="Y144" t="s">
        <v>691</v>
      </c>
      <c r="Z144">
        <v>2</v>
      </c>
      <c r="AA144">
        <v>0</v>
      </c>
      <c r="AB144" t="s">
        <v>687</v>
      </c>
      <c r="AC144" t="s">
        <v>690</v>
      </c>
      <c r="AD144" t="s">
        <v>687</v>
      </c>
      <c r="AE144">
        <v>50000094</v>
      </c>
      <c r="AF144">
        <v>1</v>
      </c>
      <c r="AG144">
        <v>50000042</v>
      </c>
      <c r="AH144">
        <v>1</v>
      </c>
      <c r="AI144" s="2"/>
      <c r="AJ144" t="s">
        <v>1319</v>
      </c>
    </row>
    <row r="145" spans="1:36" x14ac:dyDescent="0.25">
      <c r="A145" t="s">
        <v>1082</v>
      </c>
      <c r="B145">
        <v>2001</v>
      </c>
      <c r="C145">
        <v>1</v>
      </c>
      <c r="D145" t="s">
        <v>764</v>
      </c>
      <c r="E145">
        <v>773</v>
      </c>
      <c r="F145">
        <v>15</v>
      </c>
      <c r="G145" t="s">
        <v>687</v>
      </c>
      <c r="H145" t="s">
        <v>702</v>
      </c>
      <c r="I145" t="s">
        <v>691</v>
      </c>
      <c r="J145" t="s">
        <v>687</v>
      </c>
      <c r="K145" t="s">
        <v>691</v>
      </c>
      <c r="L145" t="s">
        <v>687</v>
      </c>
      <c r="M145">
        <v>0</v>
      </c>
      <c r="N145" t="s">
        <v>687</v>
      </c>
      <c r="O145" t="s">
        <v>691</v>
      </c>
      <c r="P145" t="s">
        <v>687</v>
      </c>
      <c r="Q145" s="2">
        <v>0</v>
      </c>
      <c r="R145" t="s">
        <v>687</v>
      </c>
      <c r="S145">
        <v>0</v>
      </c>
      <c r="T145" t="s">
        <v>687</v>
      </c>
      <c r="U145">
        <v>0</v>
      </c>
      <c r="V145" t="s">
        <v>687</v>
      </c>
      <c r="X145" t="s">
        <v>687</v>
      </c>
      <c r="Y145" t="s">
        <v>702</v>
      </c>
      <c r="Z145">
        <v>1</v>
      </c>
      <c r="AA145">
        <v>0</v>
      </c>
      <c r="AB145" t="s">
        <v>687</v>
      </c>
      <c r="AC145">
        <v>0</v>
      </c>
      <c r="AD145" t="s">
        <v>687</v>
      </c>
      <c r="AE145">
        <v>12000137</v>
      </c>
      <c r="AG145">
        <v>12000136</v>
      </c>
      <c r="AH145">
        <v>1</v>
      </c>
      <c r="AI145" s="2"/>
      <c r="AJ145" t="s">
        <v>1318</v>
      </c>
    </row>
    <row r="146" spans="1:36" x14ac:dyDescent="0.25">
      <c r="A146" t="s">
        <v>1077</v>
      </c>
      <c r="B146">
        <v>6068</v>
      </c>
      <c r="C146">
        <v>1</v>
      </c>
      <c r="D146" t="s">
        <v>866</v>
      </c>
      <c r="E146">
        <v>706</v>
      </c>
      <c r="F146">
        <v>9</v>
      </c>
      <c r="G146" t="s">
        <v>687</v>
      </c>
      <c r="H146" t="s">
        <v>691</v>
      </c>
      <c r="I146" t="s">
        <v>691</v>
      </c>
      <c r="J146" t="s">
        <v>687</v>
      </c>
      <c r="K146" t="s">
        <v>691</v>
      </c>
      <c r="L146" t="s">
        <v>687</v>
      </c>
      <c r="M146" t="s">
        <v>687</v>
      </c>
      <c r="N146" t="s">
        <v>687</v>
      </c>
      <c r="O146" t="s">
        <v>687</v>
      </c>
      <c r="P146" t="s">
        <v>687</v>
      </c>
      <c r="Q146" s="2">
        <v>0</v>
      </c>
      <c r="R146" t="s">
        <v>687</v>
      </c>
      <c r="S146" t="s">
        <v>687</v>
      </c>
      <c r="T146" t="s">
        <v>687</v>
      </c>
      <c r="U146">
        <v>0</v>
      </c>
      <c r="V146" t="s">
        <v>687</v>
      </c>
      <c r="X146" t="s">
        <v>687</v>
      </c>
      <c r="Y146" t="s">
        <v>691</v>
      </c>
      <c r="Z146">
        <v>1</v>
      </c>
      <c r="AA146">
        <v>0</v>
      </c>
      <c r="AB146" t="s">
        <v>687</v>
      </c>
      <c r="AC146">
        <v>0</v>
      </c>
      <c r="AD146" t="s">
        <v>687</v>
      </c>
      <c r="AE146">
        <v>23001058</v>
      </c>
      <c r="AF146">
        <v>1</v>
      </c>
      <c r="AG146">
        <v>23000211</v>
      </c>
      <c r="AH146">
        <v>1</v>
      </c>
      <c r="AI146" s="2"/>
      <c r="AJ146" t="s">
        <v>1318</v>
      </c>
    </row>
    <row r="147" spans="1:36" x14ac:dyDescent="0.25">
      <c r="A147" t="s">
        <v>104</v>
      </c>
      <c r="B147">
        <v>265</v>
      </c>
      <c r="C147">
        <v>1</v>
      </c>
      <c r="D147" t="s">
        <v>764</v>
      </c>
      <c r="E147">
        <v>665</v>
      </c>
      <c r="F147">
        <v>11</v>
      </c>
      <c r="G147" t="s">
        <v>687</v>
      </c>
      <c r="H147" t="s">
        <v>702</v>
      </c>
      <c r="I147" t="s">
        <v>691</v>
      </c>
      <c r="J147" t="s">
        <v>687</v>
      </c>
      <c r="K147" t="s">
        <v>691</v>
      </c>
      <c r="L147" t="s">
        <v>687</v>
      </c>
      <c r="M147" t="s">
        <v>687</v>
      </c>
      <c r="N147" t="s">
        <v>687</v>
      </c>
      <c r="O147" t="s">
        <v>691</v>
      </c>
      <c r="P147" t="s">
        <v>687</v>
      </c>
      <c r="Q147" s="2">
        <v>0</v>
      </c>
      <c r="R147" t="s">
        <v>687</v>
      </c>
      <c r="S147">
        <v>0</v>
      </c>
      <c r="T147" t="s">
        <v>687</v>
      </c>
      <c r="U147">
        <v>0</v>
      </c>
      <c r="V147" t="s">
        <v>687</v>
      </c>
      <c r="X147" t="s">
        <v>687</v>
      </c>
      <c r="Y147" t="s">
        <v>702</v>
      </c>
      <c r="Z147">
        <v>2</v>
      </c>
      <c r="AA147">
        <v>0</v>
      </c>
      <c r="AB147" t="s">
        <v>687</v>
      </c>
      <c r="AC147" t="s">
        <v>691</v>
      </c>
      <c r="AD147" t="s">
        <v>687</v>
      </c>
      <c r="AE147">
        <v>16000262</v>
      </c>
      <c r="AF147">
        <v>1</v>
      </c>
      <c r="AG147">
        <v>16000038</v>
      </c>
      <c r="AH147">
        <v>1</v>
      </c>
      <c r="AI147" s="2"/>
      <c r="AJ147" t="s">
        <v>1318</v>
      </c>
    </row>
    <row r="148" spans="1:36" x14ac:dyDescent="0.25">
      <c r="A148" t="s">
        <v>869</v>
      </c>
      <c r="B148">
        <v>596</v>
      </c>
      <c r="C148">
        <v>1</v>
      </c>
      <c r="D148" t="s">
        <v>748</v>
      </c>
      <c r="E148">
        <v>760</v>
      </c>
      <c r="F148">
        <v>10</v>
      </c>
      <c r="G148" t="s">
        <v>687</v>
      </c>
      <c r="H148" t="s">
        <v>688</v>
      </c>
      <c r="I148" t="s">
        <v>688</v>
      </c>
      <c r="J148" t="s">
        <v>687</v>
      </c>
      <c r="K148" t="s">
        <v>688</v>
      </c>
      <c r="L148" t="s">
        <v>687</v>
      </c>
      <c r="M148" t="s">
        <v>688</v>
      </c>
      <c r="N148" t="s">
        <v>687</v>
      </c>
      <c r="O148" t="s">
        <v>688</v>
      </c>
      <c r="P148" t="s">
        <v>687</v>
      </c>
      <c r="Q148" s="2">
        <v>0</v>
      </c>
      <c r="R148" t="s">
        <v>687</v>
      </c>
      <c r="S148" t="s">
        <v>688</v>
      </c>
      <c r="T148" t="s">
        <v>687</v>
      </c>
      <c r="U148">
        <v>0</v>
      </c>
      <c r="V148" t="s">
        <v>687</v>
      </c>
      <c r="X148" t="s">
        <v>687</v>
      </c>
      <c r="Y148" t="s">
        <v>688</v>
      </c>
      <c r="Z148">
        <v>1</v>
      </c>
      <c r="AA148">
        <v>0</v>
      </c>
      <c r="AB148" t="s">
        <v>687</v>
      </c>
      <c r="AC148">
        <v>0</v>
      </c>
      <c r="AD148" t="s">
        <v>687</v>
      </c>
      <c r="AE148">
        <v>25001028</v>
      </c>
      <c r="AF148">
        <v>1</v>
      </c>
      <c r="AG148">
        <v>25001027</v>
      </c>
      <c r="AH148">
        <v>1</v>
      </c>
      <c r="AI148" s="2"/>
      <c r="AJ148" t="s">
        <v>1320</v>
      </c>
    </row>
    <row r="149" spans="1:36" x14ac:dyDescent="0.25">
      <c r="A149" t="s">
        <v>8</v>
      </c>
      <c r="B149">
        <v>36</v>
      </c>
      <c r="C149">
        <v>1</v>
      </c>
      <c r="D149" t="s">
        <v>708</v>
      </c>
      <c r="E149">
        <v>573</v>
      </c>
      <c r="F149">
        <v>9</v>
      </c>
      <c r="G149" t="s">
        <v>687</v>
      </c>
      <c r="H149" t="s">
        <v>690</v>
      </c>
      <c r="I149" t="s">
        <v>688</v>
      </c>
      <c r="J149" t="s">
        <v>687</v>
      </c>
      <c r="K149" t="s">
        <v>688</v>
      </c>
      <c r="L149" t="s">
        <v>687</v>
      </c>
      <c r="M149" t="s">
        <v>687</v>
      </c>
      <c r="N149" t="s">
        <v>687</v>
      </c>
      <c r="O149" t="s">
        <v>687</v>
      </c>
      <c r="P149" t="s">
        <v>687</v>
      </c>
      <c r="Q149" s="2">
        <v>0</v>
      </c>
      <c r="R149">
        <v>0</v>
      </c>
      <c r="S149">
        <v>0</v>
      </c>
      <c r="T149">
        <v>0</v>
      </c>
      <c r="U149" t="s">
        <v>687</v>
      </c>
      <c r="V149" t="s">
        <v>687</v>
      </c>
      <c r="X149" t="s">
        <v>687</v>
      </c>
      <c r="Y149" t="s">
        <v>691</v>
      </c>
      <c r="Z149">
        <v>2</v>
      </c>
      <c r="AA149">
        <v>0</v>
      </c>
      <c r="AB149" t="s">
        <v>687</v>
      </c>
      <c r="AC149" t="s">
        <v>690</v>
      </c>
      <c r="AD149" t="s">
        <v>687</v>
      </c>
      <c r="AE149">
        <v>30000165</v>
      </c>
      <c r="AF149">
        <v>1</v>
      </c>
      <c r="AG149">
        <v>30000002</v>
      </c>
      <c r="AH149">
        <v>1</v>
      </c>
      <c r="AI149" s="2"/>
      <c r="AJ149" t="s">
        <v>1318</v>
      </c>
    </row>
    <row r="150" spans="1:36" x14ac:dyDescent="0.25">
      <c r="A150" t="s">
        <v>770</v>
      </c>
      <c r="B150">
        <v>266</v>
      </c>
      <c r="C150">
        <v>1</v>
      </c>
      <c r="D150" t="s">
        <v>764</v>
      </c>
      <c r="E150">
        <v>787</v>
      </c>
      <c r="F150">
        <v>13</v>
      </c>
      <c r="G150" t="s">
        <v>687</v>
      </c>
      <c r="H150" t="s">
        <v>690</v>
      </c>
      <c r="I150" t="s">
        <v>688</v>
      </c>
      <c r="J150" t="s">
        <v>687</v>
      </c>
      <c r="K150" t="s">
        <v>691</v>
      </c>
      <c r="L150" t="s">
        <v>687</v>
      </c>
      <c r="M150" t="s">
        <v>687</v>
      </c>
      <c r="N150" t="s">
        <v>687</v>
      </c>
      <c r="O150" t="s">
        <v>691</v>
      </c>
      <c r="P150" t="s">
        <v>687</v>
      </c>
      <c r="Q150" s="2">
        <v>0</v>
      </c>
      <c r="R150" t="s">
        <v>687</v>
      </c>
      <c r="S150" t="s">
        <v>688</v>
      </c>
      <c r="T150" t="s">
        <v>687</v>
      </c>
      <c r="U150">
        <v>0</v>
      </c>
      <c r="V150" t="s">
        <v>687</v>
      </c>
      <c r="X150" t="s">
        <v>687</v>
      </c>
      <c r="Y150" t="s">
        <v>690</v>
      </c>
      <c r="Z150">
        <v>1</v>
      </c>
      <c r="AA150">
        <v>0</v>
      </c>
      <c r="AB150" t="s">
        <v>687</v>
      </c>
      <c r="AC150">
        <v>0</v>
      </c>
      <c r="AD150" t="s">
        <v>687</v>
      </c>
      <c r="AE150">
        <v>9000559</v>
      </c>
      <c r="AF150">
        <v>1</v>
      </c>
      <c r="AG150">
        <v>9000558</v>
      </c>
      <c r="AH150">
        <v>1</v>
      </c>
      <c r="AI150" s="2"/>
      <c r="AJ150" t="s">
        <v>1318</v>
      </c>
    </row>
    <row r="151" spans="1:36" x14ac:dyDescent="0.25">
      <c r="A151" t="s">
        <v>9</v>
      </c>
      <c r="B151">
        <v>37</v>
      </c>
      <c r="C151">
        <v>1</v>
      </c>
      <c r="D151" t="s">
        <v>708</v>
      </c>
      <c r="E151">
        <v>573</v>
      </c>
      <c r="F151">
        <v>9</v>
      </c>
      <c r="G151" t="s">
        <v>687</v>
      </c>
      <c r="H151" t="s">
        <v>702</v>
      </c>
      <c r="I151" t="s">
        <v>691</v>
      </c>
      <c r="J151" t="s">
        <v>687</v>
      </c>
      <c r="K151" t="s">
        <v>691</v>
      </c>
      <c r="L151" t="s">
        <v>687</v>
      </c>
      <c r="M151" t="s">
        <v>687</v>
      </c>
      <c r="N151" t="s">
        <v>687</v>
      </c>
      <c r="O151" t="s">
        <v>691</v>
      </c>
      <c r="P151" t="s">
        <v>687</v>
      </c>
      <c r="Q151" s="2">
        <v>0</v>
      </c>
      <c r="R151" t="s">
        <v>687</v>
      </c>
      <c r="S151" t="s">
        <v>687</v>
      </c>
      <c r="T151" t="s">
        <v>687</v>
      </c>
      <c r="U151">
        <v>0</v>
      </c>
      <c r="V151" t="s">
        <v>687</v>
      </c>
      <c r="X151" t="s">
        <v>687</v>
      </c>
      <c r="Y151" t="s">
        <v>702</v>
      </c>
      <c r="Z151">
        <v>1</v>
      </c>
      <c r="AA151">
        <v>0</v>
      </c>
      <c r="AB151" t="s">
        <v>687</v>
      </c>
      <c r="AC151">
        <v>0</v>
      </c>
      <c r="AD151" t="s">
        <v>687</v>
      </c>
      <c r="AE151">
        <v>30000649</v>
      </c>
      <c r="AF151">
        <v>1</v>
      </c>
      <c r="AG151">
        <v>30000658</v>
      </c>
      <c r="AH151">
        <v>1</v>
      </c>
      <c r="AI151" s="2"/>
      <c r="AJ151" t="s">
        <v>1318</v>
      </c>
    </row>
    <row r="152" spans="1:36" x14ac:dyDescent="0.25">
      <c r="A152" t="s">
        <v>10</v>
      </c>
      <c r="B152">
        <v>38</v>
      </c>
      <c r="C152">
        <v>1</v>
      </c>
      <c r="D152" t="s">
        <v>708</v>
      </c>
      <c r="E152">
        <v>573</v>
      </c>
      <c r="F152">
        <v>9</v>
      </c>
      <c r="G152" t="s">
        <v>687</v>
      </c>
      <c r="H152" t="s">
        <v>702</v>
      </c>
      <c r="I152" t="s">
        <v>691</v>
      </c>
      <c r="J152" t="s">
        <v>687</v>
      </c>
      <c r="K152" t="s">
        <v>691</v>
      </c>
      <c r="L152" t="s">
        <v>687</v>
      </c>
      <c r="M152" t="s">
        <v>687</v>
      </c>
      <c r="N152" t="s">
        <v>687</v>
      </c>
      <c r="O152" t="s">
        <v>691</v>
      </c>
      <c r="P152" t="s">
        <v>687</v>
      </c>
      <c r="Q152" s="2">
        <v>0</v>
      </c>
      <c r="R152" t="s">
        <v>687</v>
      </c>
      <c r="S152" t="s">
        <v>691</v>
      </c>
      <c r="T152" t="s">
        <v>687</v>
      </c>
      <c r="U152">
        <v>0</v>
      </c>
      <c r="V152" t="s">
        <v>687</v>
      </c>
      <c r="X152" t="s">
        <v>687</v>
      </c>
      <c r="Y152" t="s">
        <v>702</v>
      </c>
      <c r="Z152">
        <v>1</v>
      </c>
      <c r="AA152">
        <v>0</v>
      </c>
      <c r="AB152" t="s">
        <v>687</v>
      </c>
      <c r="AC152">
        <v>0</v>
      </c>
      <c r="AD152" t="s">
        <v>687</v>
      </c>
      <c r="AE152">
        <v>30000651</v>
      </c>
      <c r="AF152">
        <v>1</v>
      </c>
      <c r="AG152">
        <v>30000659</v>
      </c>
      <c r="AH152">
        <v>1</v>
      </c>
      <c r="AI152" s="2"/>
      <c r="AJ152" t="s">
        <v>1318</v>
      </c>
    </row>
    <row r="153" spans="1:36" x14ac:dyDescent="0.25">
      <c r="A153" t="s">
        <v>1132</v>
      </c>
      <c r="B153">
        <v>11304</v>
      </c>
      <c r="C153">
        <v>1</v>
      </c>
      <c r="D153" t="s">
        <v>692</v>
      </c>
      <c r="E153">
        <v>480</v>
      </c>
      <c r="F153">
        <v>17</v>
      </c>
      <c r="G153" t="s">
        <v>687</v>
      </c>
      <c r="H153" t="s">
        <v>1303</v>
      </c>
      <c r="I153">
        <v>0</v>
      </c>
      <c r="J153" t="s">
        <v>687</v>
      </c>
      <c r="K153">
        <v>0</v>
      </c>
      <c r="L153" t="s">
        <v>687</v>
      </c>
      <c r="M153">
        <v>0</v>
      </c>
      <c r="N153" t="s">
        <v>687</v>
      </c>
      <c r="O153">
        <v>0</v>
      </c>
      <c r="P153" t="s">
        <v>687</v>
      </c>
      <c r="Q153" s="2">
        <v>0</v>
      </c>
      <c r="R153" t="s">
        <v>687</v>
      </c>
      <c r="S153">
        <v>0</v>
      </c>
      <c r="T153" t="s">
        <v>687</v>
      </c>
      <c r="U153">
        <v>0</v>
      </c>
      <c r="V153" t="s">
        <v>687</v>
      </c>
      <c r="X153" t="s">
        <v>687</v>
      </c>
      <c r="Y153">
        <v>0</v>
      </c>
      <c r="AA153">
        <v>0</v>
      </c>
      <c r="AB153" t="s">
        <v>687</v>
      </c>
      <c r="AC153">
        <v>0</v>
      </c>
      <c r="AD153" t="s">
        <v>687</v>
      </c>
      <c r="AE153" t="s">
        <v>806</v>
      </c>
      <c r="AG153" t="s">
        <v>806</v>
      </c>
      <c r="AI153" s="2"/>
      <c r="AJ153" t="s">
        <v>1319</v>
      </c>
    </row>
    <row r="154" spans="1:36" x14ac:dyDescent="0.25">
      <c r="A154" t="s">
        <v>71</v>
      </c>
      <c r="B154">
        <v>191</v>
      </c>
      <c r="C154">
        <v>1</v>
      </c>
      <c r="D154" t="s">
        <v>692</v>
      </c>
      <c r="E154">
        <v>430</v>
      </c>
      <c r="F154">
        <v>9</v>
      </c>
      <c r="G154" t="s">
        <v>687</v>
      </c>
      <c r="H154" t="s">
        <v>690</v>
      </c>
      <c r="I154" t="s">
        <v>691</v>
      </c>
      <c r="J154" t="s">
        <v>687</v>
      </c>
      <c r="K154" t="s">
        <v>691</v>
      </c>
      <c r="L154" t="s">
        <v>687</v>
      </c>
      <c r="M154" t="s">
        <v>687</v>
      </c>
      <c r="N154" t="s">
        <v>687</v>
      </c>
      <c r="O154" t="s">
        <v>691</v>
      </c>
      <c r="P154" t="s">
        <v>687</v>
      </c>
      <c r="Q154" s="2">
        <v>0</v>
      </c>
      <c r="R154">
        <v>0</v>
      </c>
      <c r="S154">
        <v>0</v>
      </c>
      <c r="T154">
        <v>0</v>
      </c>
      <c r="U154" t="s">
        <v>690</v>
      </c>
      <c r="V154" t="s">
        <v>687</v>
      </c>
      <c r="X154" t="s">
        <v>687</v>
      </c>
      <c r="Y154" t="s">
        <v>690</v>
      </c>
      <c r="Z154">
        <v>2</v>
      </c>
      <c r="AA154">
        <v>0</v>
      </c>
      <c r="AB154" t="s">
        <v>687</v>
      </c>
      <c r="AC154" t="s">
        <v>691</v>
      </c>
      <c r="AD154" t="s">
        <v>687</v>
      </c>
      <c r="AE154">
        <v>44000080</v>
      </c>
      <c r="AF154">
        <v>1</v>
      </c>
      <c r="AG154">
        <v>44000011</v>
      </c>
      <c r="AH154">
        <v>1</v>
      </c>
      <c r="AI154" s="2"/>
      <c r="AJ154" t="s">
        <v>1318</v>
      </c>
    </row>
    <row r="155" spans="1:36" x14ac:dyDescent="0.25">
      <c r="A155" t="s">
        <v>105</v>
      </c>
      <c r="B155">
        <v>268</v>
      </c>
      <c r="C155">
        <v>1</v>
      </c>
      <c r="D155" t="s">
        <v>764</v>
      </c>
      <c r="E155">
        <v>787</v>
      </c>
      <c r="F155">
        <v>11</v>
      </c>
      <c r="G155" t="s">
        <v>687</v>
      </c>
      <c r="H155" t="s">
        <v>702</v>
      </c>
      <c r="I155" t="s">
        <v>691</v>
      </c>
      <c r="J155" t="s">
        <v>687</v>
      </c>
      <c r="K155" t="s">
        <v>691</v>
      </c>
      <c r="L155" t="s">
        <v>687</v>
      </c>
      <c r="M155" t="s">
        <v>687</v>
      </c>
      <c r="N155" t="s">
        <v>687</v>
      </c>
      <c r="O155" t="s">
        <v>691</v>
      </c>
      <c r="P155" t="s">
        <v>687</v>
      </c>
      <c r="Q155" s="2">
        <v>0</v>
      </c>
      <c r="R155" t="s">
        <v>687</v>
      </c>
      <c r="S155">
        <v>0</v>
      </c>
      <c r="T155" t="s">
        <v>687</v>
      </c>
      <c r="U155">
        <v>0</v>
      </c>
      <c r="V155" t="s">
        <v>687</v>
      </c>
      <c r="X155" t="s">
        <v>687</v>
      </c>
      <c r="Y155" t="s">
        <v>702</v>
      </c>
      <c r="Z155">
        <v>2</v>
      </c>
      <c r="AA155">
        <v>0</v>
      </c>
      <c r="AB155" t="s">
        <v>687</v>
      </c>
      <c r="AC155" t="s">
        <v>688</v>
      </c>
      <c r="AD155" t="s">
        <v>687</v>
      </c>
      <c r="AE155">
        <v>11000063</v>
      </c>
      <c r="AF155">
        <v>1</v>
      </c>
      <c r="AG155">
        <v>11000002</v>
      </c>
      <c r="AH155">
        <v>1</v>
      </c>
      <c r="AI155" s="2"/>
      <c r="AJ155" t="s">
        <v>1318</v>
      </c>
    </row>
    <row r="156" spans="1:36" x14ac:dyDescent="0.25">
      <c r="A156" t="s">
        <v>403</v>
      </c>
      <c r="B156">
        <v>842</v>
      </c>
      <c r="C156">
        <v>2</v>
      </c>
      <c r="D156" t="s">
        <v>900</v>
      </c>
      <c r="E156">
        <v>376</v>
      </c>
      <c r="F156">
        <v>11</v>
      </c>
      <c r="G156" t="s">
        <v>687</v>
      </c>
      <c r="H156" t="s">
        <v>691</v>
      </c>
      <c r="I156">
        <v>0</v>
      </c>
      <c r="J156" t="s">
        <v>687</v>
      </c>
      <c r="K156">
        <v>0</v>
      </c>
      <c r="L156" t="s">
        <v>687</v>
      </c>
      <c r="M156" t="s">
        <v>687</v>
      </c>
      <c r="N156" t="s">
        <v>687</v>
      </c>
      <c r="O156" t="s">
        <v>691</v>
      </c>
      <c r="P156" t="s">
        <v>687</v>
      </c>
      <c r="Q156" s="2">
        <v>0</v>
      </c>
      <c r="R156" t="s">
        <v>687</v>
      </c>
      <c r="S156">
        <v>0</v>
      </c>
      <c r="T156" t="s">
        <v>687</v>
      </c>
      <c r="U156">
        <v>0</v>
      </c>
      <c r="V156" t="s">
        <v>687</v>
      </c>
      <c r="X156" t="s">
        <v>687</v>
      </c>
      <c r="Y156" t="s">
        <v>687</v>
      </c>
      <c r="Z156">
        <v>1</v>
      </c>
      <c r="AA156">
        <v>0</v>
      </c>
      <c r="AB156" t="s">
        <v>687</v>
      </c>
      <c r="AC156">
        <v>0</v>
      </c>
      <c r="AD156" t="s">
        <v>687</v>
      </c>
      <c r="AE156">
        <v>63000285</v>
      </c>
      <c r="AG156">
        <v>63000012</v>
      </c>
      <c r="AH156">
        <v>1</v>
      </c>
      <c r="AI156" s="2"/>
      <c r="AJ156" t="s">
        <v>1318</v>
      </c>
    </row>
    <row r="157" spans="1:36" x14ac:dyDescent="0.25">
      <c r="A157" t="s">
        <v>404</v>
      </c>
      <c r="B157">
        <v>843</v>
      </c>
      <c r="C157">
        <v>2</v>
      </c>
      <c r="D157" t="s">
        <v>900</v>
      </c>
      <c r="E157">
        <v>330</v>
      </c>
      <c r="F157">
        <v>11</v>
      </c>
      <c r="G157" t="s">
        <v>687</v>
      </c>
      <c r="H157" t="s">
        <v>690</v>
      </c>
      <c r="I157" t="s">
        <v>691</v>
      </c>
      <c r="J157" t="s">
        <v>687</v>
      </c>
      <c r="K157" t="s">
        <v>691</v>
      </c>
      <c r="L157" t="s">
        <v>687</v>
      </c>
      <c r="M157" t="s">
        <v>687</v>
      </c>
      <c r="N157" t="s">
        <v>687</v>
      </c>
      <c r="O157" t="s">
        <v>691</v>
      </c>
      <c r="P157" t="s">
        <v>687</v>
      </c>
      <c r="Q157" s="2">
        <v>0</v>
      </c>
      <c r="R157" t="s">
        <v>687</v>
      </c>
      <c r="S157">
        <v>0</v>
      </c>
      <c r="T157" t="s">
        <v>687</v>
      </c>
      <c r="U157">
        <v>0</v>
      </c>
      <c r="V157" t="s">
        <v>687</v>
      </c>
      <c r="X157" t="s">
        <v>687</v>
      </c>
      <c r="Y157" t="s">
        <v>690</v>
      </c>
      <c r="Z157">
        <v>2</v>
      </c>
      <c r="AA157">
        <v>0</v>
      </c>
      <c r="AB157" t="s">
        <v>687</v>
      </c>
      <c r="AC157">
        <v>0</v>
      </c>
      <c r="AD157" t="s">
        <v>687</v>
      </c>
      <c r="AE157">
        <v>54000038</v>
      </c>
      <c r="AF157">
        <v>1</v>
      </c>
      <c r="AG157">
        <v>54000010</v>
      </c>
      <c r="AH157">
        <v>1</v>
      </c>
      <c r="AI157" s="2"/>
      <c r="AJ157" t="s">
        <v>1318</v>
      </c>
    </row>
    <row r="158" spans="1:36" x14ac:dyDescent="0.25">
      <c r="A158" t="s">
        <v>383</v>
      </c>
      <c r="B158">
        <v>799</v>
      </c>
      <c r="C158">
        <v>2</v>
      </c>
      <c r="D158" t="s">
        <v>904</v>
      </c>
      <c r="E158">
        <v>169</v>
      </c>
      <c r="F158">
        <v>9</v>
      </c>
      <c r="G158" t="s">
        <v>687</v>
      </c>
      <c r="H158" t="s">
        <v>688</v>
      </c>
      <c r="I158" t="s">
        <v>688</v>
      </c>
      <c r="J158" t="s">
        <v>687</v>
      </c>
      <c r="K158" t="s">
        <v>688</v>
      </c>
      <c r="L158" t="s">
        <v>687</v>
      </c>
      <c r="M158" t="s">
        <v>688</v>
      </c>
      <c r="N158" t="s">
        <v>687</v>
      </c>
      <c r="O158" t="s">
        <v>688</v>
      </c>
      <c r="P158" t="s">
        <v>687</v>
      </c>
      <c r="Q158" s="2">
        <v>0</v>
      </c>
      <c r="R158" t="s">
        <v>687</v>
      </c>
      <c r="S158" t="s">
        <v>688</v>
      </c>
      <c r="T158" t="s">
        <v>687</v>
      </c>
      <c r="U158">
        <v>0</v>
      </c>
      <c r="V158" t="s">
        <v>687</v>
      </c>
      <c r="X158" t="s">
        <v>687</v>
      </c>
      <c r="Y158" t="s">
        <v>688</v>
      </c>
      <c r="Z158">
        <v>1</v>
      </c>
      <c r="AA158">
        <v>0</v>
      </c>
      <c r="AB158" t="s">
        <v>687</v>
      </c>
      <c r="AC158">
        <v>0</v>
      </c>
      <c r="AD158" t="s">
        <v>687</v>
      </c>
      <c r="AE158">
        <v>52000264</v>
      </c>
      <c r="AF158">
        <v>1</v>
      </c>
      <c r="AG158">
        <v>52000235</v>
      </c>
      <c r="AH158">
        <v>1</v>
      </c>
      <c r="AI158" s="2"/>
      <c r="AJ158" t="s">
        <v>1320</v>
      </c>
    </row>
    <row r="159" spans="1:36" x14ac:dyDescent="0.25">
      <c r="A159" t="s">
        <v>909</v>
      </c>
      <c r="B159">
        <v>844</v>
      </c>
      <c r="C159">
        <v>2</v>
      </c>
      <c r="D159" t="s">
        <v>908</v>
      </c>
      <c r="E159">
        <v>376</v>
      </c>
      <c r="F159">
        <v>13</v>
      </c>
      <c r="G159" t="s">
        <v>687</v>
      </c>
      <c r="H159" t="s">
        <v>702</v>
      </c>
      <c r="I159" t="s">
        <v>688</v>
      </c>
      <c r="J159" t="s">
        <v>687</v>
      </c>
      <c r="K159" t="s">
        <v>691</v>
      </c>
      <c r="L159" t="s">
        <v>687</v>
      </c>
      <c r="M159" t="s">
        <v>687</v>
      </c>
      <c r="N159" t="s">
        <v>687</v>
      </c>
      <c r="O159" t="s">
        <v>691</v>
      </c>
      <c r="P159" t="s">
        <v>687</v>
      </c>
      <c r="Q159" s="2">
        <v>0</v>
      </c>
      <c r="R159" t="s">
        <v>687</v>
      </c>
      <c r="S159" t="s">
        <v>702</v>
      </c>
      <c r="T159" t="s">
        <v>687</v>
      </c>
      <c r="U159">
        <v>0</v>
      </c>
      <c r="V159" t="s">
        <v>687</v>
      </c>
      <c r="X159" t="s">
        <v>687</v>
      </c>
      <c r="Y159" t="s">
        <v>691</v>
      </c>
      <c r="Z159">
        <v>1</v>
      </c>
      <c r="AA159">
        <v>0</v>
      </c>
      <c r="AB159" t="s">
        <v>687</v>
      </c>
      <c r="AC159">
        <v>0</v>
      </c>
      <c r="AD159" t="s">
        <v>687</v>
      </c>
      <c r="AE159">
        <v>63000289</v>
      </c>
      <c r="AF159">
        <v>1</v>
      </c>
      <c r="AG159">
        <v>63000003</v>
      </c>
      <c r="AH159">
        <v>1</v>
      </c>
      <c r="AI159" s="2"/>
      <c r="AJ159" t="s">
        <v>1318</v>
      </c>
    </row>
    <row r="160" spans="1:36" x14ac:dyDescent="0.25">
      <c r="A160" t="s">
        <v>1003</v>
      </c>
      <c r="B160">
        <v>1806</v>
      </c>
      <c r="C160">
        <v>1</v>
      </c>
      <c r="D160" t="s">
        <v>748</v>
      </c>
      <c r="E160">
        <v>760</v>
      </c>
      <c r="F160">
        <v>9</v>
      </c>
      <c r="G160" t="s">
        <v>687</v>
      </c>
      <c r="H160" t="s">
        <v>688</v>
      </c>
      <c r="I160" t="s">
        <v>688</v>
      </c>
      <c r="J160" t="s">
        <v>687</v>
      </c>
      <c r="K160" t="s">
        <v>1322</v>
      </c>
      <c r="L160" t="s">
        <v>687</v>
      </c>
      <c r="M160" t="s">
        <v>688</v>
      </c>
      <c r="N160" t="s">
        <v>687</v>
      </c>
      <c r="O160">
        <v>0</v>
      </c>
      <c r="P160" t="s">
        <v>687</v>
      </c>
      <c r="Q160" s="2">
        <v>0</v>
      </c>
      <c r="R160" t="s">
        <v>687</v>
      </c>
      <c r="S160">
        <v>0</v>
      </c>
      <c r="T160" t="s">
        <v>687</v>
      </c>
      <c r="U160">
        <v>0</v>
      </c>
      <c r="V160" t="s">
        <v>687</v>
      </c>
      <c r="X160" t="s">
        <v>687</v>
      </c>
      <c r="Y160" t="s">
        <v>688</v>
      </c>
      <c r="Z160">
        <v>1</v>
      </c>
      <c r="AA160">
        <v>0</v>
      </c>
      <c r="AB160" t="s">
        <v>687</v>
      </c>
      <c r="AC160">
        <v>0</v>
      </c>
      <c r="AD160" t="s">
        <v>687</v>
      </c>
      <c r="AE160">
        <v>25003314</v>
      </c>
      <c r="AG160">
        <v>25003313</v>
      </c>
      <c r="AH160">
        <v>1</v>
      </c>
      <c r="AI160" s="2"/>
      <c r="AJ160" t="s">
        <v>1320</v>
      </c>
    </row>
    <row r="161" spans="1:36" x14ac:dyDescent="0.25">
      <c r="A161" t="s">
        <v>306</v>
      </c>
      <c r="B161">
        <v>664</v>
      </c>
      <c r="C161">
        <v>2</v>
      </c>
      <c r="D161" t="s">
        <v>891</v>
      </c>
      <c r="E161">
        <v>306</v>
      </c>
      <c r="F161">
        <v>15</v>
      </c>
      <c r="G161" t="s">
        <v>687</v>
      </c>
      <c r="H161" t="s">
        <v>691</v>
      </c>
      <c r="I161" t="s">
        <v>687</v>
      </c>
      <c r="J161" t="s">
        <v>687</v>
      </c>
      <c r="K161" t="s">
        <v>687</v>
      </c>
      <c r="L161" t="s">
        <v>687</v>
      </c>
      <c r="M161" t="s">
        <v>687</v>
      </c>
      <c r="N161" t="s">
        <v>687</v>
      </c>
      <c r="O161">
        <v>0</v>
      </c>
      <c r="P161" t="s">
        <v>687</v>
      </c>
      <c r="Q161" s="2">
        <v>0</v>
      </c>
      <c r="R161" t="s">
        <v>687</v>
      </c>
      <c r="S161">
        <v>0</v>
      </c>
      <c r="T161" t="s">
        <v>687</v>
      </c>
      <c r="U161">
        <v>0</v>
      </c>
      <c r="V161" t="s">
        <v>687</v>
      </c>
      <c r="X161" t="s">
        <v>687</v>
      </c>
      <c r="Y161" t="s">
        <v>691</v>
      </c>
      <c r="Z161">
        <v>1</v>
      </c>
      <c r="AA161">
        <v>0</v>
      </c>
      <c r="AB161" t="s">
        <v>687</v>
      </c>
      <c r="AC161">
        <v>0</v>
      </c>
      <c r="AD161" t="s">
        <v>687</v>
      </c>
      <c r="AE161">
        <v>51000140</v>
      </c>
      <c r="AG161">
        <v>51000059</v>
      </c>
      <c r="AH161">
        <v>1</v>
      </c>
      <c r="AI161" s="2"/>
      <c r="AJ161" t="s">
        <v>1318</v>
      </c>
    </row>
    <row r="162" spans="1:36" x14ac:dyDescent="0.25">
      <c r="A162" t="s">
        <v>106</v>
      </c>
      <c r="B162">
        <v>269</v>
      </c>
      <c r="C162">
        <v>1</v>
      </c>
      <c r="D162" t="s">
        <v>764</v>
      </c>
      <c r="E162">
        <v>779</v>
      </c>
      <c r="F162">
        <v>10</v>
      </c>
      <c r="G162" t="s">
        <v>687</v>
      </c>
      <c r="H162" t="s">
        <v>702</v>
      </c>
      <c r="I162" t="s">
        <v>691</v>
      </c>
      <c r="J162" t="s">
        <v>687</v>
      </c>
      <c r="K162" t="s">
        <v>691</v>
      </c>
      <c r="L162" t="s">
        <v>687</v>
      </c>
      <c r="M162" t="s">
        <v>687</v>
      </c>
      <c r="N162" t="s">
        <v>687</v>
      </c>
      <c r="O162" t="s">
        <v>691</v>
      </c>
      <c r="P162" t="s">
        <v>687</v>
      </c>
      <c r="Q162" s="2">
        <v>0</v>
      </c>
      <c r="R162">
        <v>0</v>
      </c>
      <c r="S162">
        <v>0</v>
      </c>
      <c r="T162">
        <v>0</v>
      </c>
      <c r="U162" t="s">
        <v>690</v>
      </c>
      <c r="V162" t="s">
        <v>687</v>
      </c>
      <c r="X162" t="s">
        <v>687</v>
      </c>
      <c r="Y162" t="s">
        <v>690</v>
      </c>
      <c r="Z162">
        <v>2</v>
      </c>
      <c r="AA162">
        <v>0</v>
      </c>
      <c r="AB162" t="s">
        <v>687</v>
      </c>
      <c r="AC162" t="s">
        <v>702</v>
      </c>
      <c r="AD162" t="s">
        <v>687</v>
      </c>
      <c r="AE162">
        <v>20000223</v>
      </c>
      <c r="AF162">
        <v>1</v>
      </c>
      <c r="AG162">
        <v>20000015</v>
      </c>
      <c r="AH162">
        <v>1</v>
      </c>
      <c r="AI162" s="2"/>
      <c r="AJ162" t="s">
        <v>1318</v>
      </c>
    </row>
    <row r="163" spans="1:36" x14ac:dyDescent="0.25">
      <c r="A163" t="s">
        <v>107</v>
      </c>
      <c r="B163">
        <v>270</v>
      </c>
      <c r="C163">
        <v>1</v>
      </c>
      <c r="D163" t="s">
        <v>764</v>
      </c>
      <c r="E163">
        <v>661</v>
      </c>
      <c r="F163">
        <v>10</v>
      </c>
      <c r="G163" t="s">
        <v>687</v>
      </c>
      <c r="H163" t="s">
        <v>702</v>
      </c>
      <c r="I163" t="s">
        <v>691</v>
      </c>
      <c r="J163" t="s">
        <v>687</v>
      </c>
      <c r="K163" t="s">
        <v>691</v>
      </c>
      <c r="L163" t="s">
        <v>687</v>
      </c>
      <c r="M163" t="s">
        <v>687</v>
      </c>
      <c r="N163" t="s">
        <v>687</v>
      </c>
      <c r="O163" t="s">
        <v>691</v>
      </c>
      <c r="P163" t="s">
        <v>687</v>
      </c>
      <c r="Q163" s="2">
        <v>0</v>
      </c>
      <c r="R163">
        <v>0</v>
      </c>
      <c r="S163">
        <v>0</v>
      </c>
      <c r="T163">
        <v>0</v>
      </c>
      <c r="U163" t="s">
        <v>690</v>
      </c>
      <c r="V163" t="s">
        <v>687</v>
      </c>
      <c r="X163" t="s">
        <v>687</v>
      </c>
      <c r="Y163" t="s">
        <v>690</v>
      </c>
      <c r="Z163">
        <v>2</v>
      </c>
      <c r="AA163">
        <v>0</v>
      </c>
      <c r="AB163" t="s">
        <v>687</v>
      </c>
      <c r="AC163" t="s">
        <v>702</v>
      </c>
      <c r="AD163" t="s">
        <v>687</v>
      </c>
      <c r="AE163">
        <v>20000224</v>
      </c>
      <c r="AF163">
        <v>1</v>
      </c>
      <c r="AG163">
        <v>20000016</v>
      </c>
      <c r="AH163">
        <v>1</v>
      </c>
      <c r="AI163" s="2"/>
      <c r="AJ163" t="s">
        <v>1318</v>
      </c>
    </row>
    <row r="164" spans="1:36" x14ac:dyDescent="0.25">
      <c r="A164" t="s">
        <v>59</v>
      </c>
      <c r="B164">
        <v>166</v>
      </c>
      <c r="C164">
        <v>1</v>
      </c>
      <c r="D164" t="s">
        <v>740</v>
      </c>
      <c r="E164">
        <v>410</v>
      </c>
      <c r="F164">
        <v>11</v>
      </c>
      <c r="G164" t="s">
        <v>687</v>
      </c>
      <c r="H164" t="s">
        <v>691</v>
      </c>
      <c r="I164" t="s">
        <v>691</v>
      </c>
      <c r="J164" t="s">
        <v>687</v>
      </c>
      <c r="K164" t="s">
        <v>691</v>
      </c>
      <c r="L164" t="s">
        <v>687</v>
      </c>
      <c r="M164" t="s">
        <v>687</v>
      </c>
      <c r="N164" t="s">
        <v>687</v>
      </c>
      <c r="O164">
        <v>0</v>
      </c>
      <c r="P164" t="s">
        <v>687</v>
      </c>
      <c r="Q164" s="2">
        <v>0</v>
      </c>
      <c r="R164" t="s">
        <v>687</v>
      </c>
      <c r="S164">
        <v>0</v>
      </c>
      <c r="T164" t="s">
        <v>687</v>
      </c>
      <c r="U164">
        <v>0</v>
      </c>
      <c r="V164" t="s">
        <v>687</v>
      </c>
      <c r="X164" t="s">
        <v>687</v>
      </c>
      <c r="Y164" t="s">
        <v>688</v>
      </c>
      <c r="Z164">
        <v>1</v>
      </c>
      <c r="AA164">
        <v>0</v>
      </c>
      <c r="AB164" t="s">
        <v>687</v>
      </c>
      <c r="AC164">
        <v>0</v>
      </c>
      <c r="AD164" t="s">
        <v>687</v>
      </c>
      <c r="AE164">
        <v>46000678</v>
      </c>
      <c r="AG164">
        <v>46000154</v>
      </c>
      <c r="AH164">
        <v>1</v>
      </c>
      <c r="AI164" s="2"/>
      <c r="AJ164" t="s">
        <v>1318</v>
      </c>
    </row>
    <row r="165" spans="1:36" x14ac:dyDescent="0.25">
      <c r="A165" t="s">
        <v>325</v>
      </c>
      <c r="B165">
        <v>696</v>
      </c>
      <c r="C165">
        <v>2</v>
      </c>
      <c r="D165" t="s">
        <v>896</v>
      </c>
      <c r="E165">
        <v>219</v>
      </c>
      <c r="F165">
        <v>10</v>
      </c>
      <c r="G165" t="s">
        <v>687</v>
      </c>
      <c r="H165" t="s">
        <v>702</v>
      </c>
      <c r="I165" t="s">
        <v>691</v>
      </c>
      <c r="J165" t="s">
        <v>687</v>
      </c>
      <c r="K165" t="s">
        <v>691</v>
      </c>
      <c r="L165" t="s">
        <v>687</v>
      </c>
      <c r="M165" t="s">
        <v>687</v>
      </c>
      <c r="N165" t="s">
        <v>687</v>
      </c>
      <c r="O165" t="s">
        <v>691</v>
      </c>
      <c r="P165" t="s">
        <v>687</v>
      </c>
      <c r="Q165" s="2">
        <v>0</v>
      </c>
      <c r="R165" t="s">
        <v>687</v>
      </c>
      <c r="S165" t="s">
        <v>690</v>
      </c>
      <c r="T165" t="s">
        <v>687</v>
      </c>
      <c r="U165">
        <v>0</v>
      </c>
      <c r="V165" t="s">
        <v>687</v>
      </c>
      <c r="X165" t="s">
        <v>687</v>
      </c>
      <c r="Y165" t="s">
        <v>702</v>
      </c>
      <c r="Z165">
        <v>1</v>
      </c>
      <c r="AA165" t="s">
        <v>702</v>
      </c>
      <c r="AB165" t="s">
        <v>687</v>
      </c>
      <c r="AC165">
        <v>0</v>
      </c>
      <c r="AD165" t="s">
        <v>687</v>
      </c>
      <c r="AE165">
        <v>49000130</v>
      </c>
      <c r="AF165">
        <v>1</v>
      </c>
      <c r="AG165">
        <v>49000041</v>
      </c>
      <c r="AH165">
        <v>1</v>
      </c>
      <c r="AI165" s="2"/>
      <c r="AJ165" t="s">
        <v>1318</v>
      </c>
    </row>
    <row r="166" spans="1:36" x14ac:dyDescent="0.25">
      <c r="A166" t="s">
        <v>732</v>
      </c>
      <c r="B166">
        <v>109</v>
      </c>
      <c r="C166">
        <v>1</v>
      </c>
      <c r="D166" t="s">
        <v>729</v>
      </c>
      <c r="E166">
        <v>540</v>
      </c>
      <c r="F166">
        <v>13</v>
      </c>
      <c r="G166" t="s">
        <v>687</v>
      </c>
      <c r="H166" t="s">
        <v>702</v>
      </c>
      <c r="I166" t="s">
        <v>691</v>
      </c>
      <c r="J166" t="s">
        <v>687</v>
      </c>
      <c r="K166" t="s">
        <v>691</v>
      </c>
      <c r="L166" t="s">
        <v>687</v>
      </c>
      <c r="M166" t="s">
        <v>687</v>
      </c>
      <c r="N166" t="s">
        <v>687</v>
      </c>
      <c r="O166" t="s">
        <v>691</v>
      </c>
      <c r="P166" t="s">
        <v>687</v>
      </c>
      <c r="Q166" s="2">
        <v>0</v>
      </c>
      <c r="R166" t="s">
        <v>687</v>
      </c>
      <c r="S166" t="s">
        <v>687</v>
      </c>
      <c r="T166" t="s">
        <v>687</v>
      </c>
      <c r="U166">
        <v>0</v>
      </c>
      <c r="V166" t="s">
        <v>687</v>
      </c>
      <c r="X166" t="s">
        <v>687</v>
      </c>
      <c r="Y166" t="s">
        <v>702</v>
      </c>
      <c r="Z166">
        <v>1</v>
      </c>
      <c r="AA166">
        <v>0</v>
      </c>
      <c r="AB166" t="s">
        <v>687</v>
      </c>
      <c r="AC166">
        <v>0</v>
      </c>
      <c r="AD166" t="s">
        <v>687</v>
      </c>
      <c r="AE166">
        <v>41000609</v>
      </c>
      <c r="AF166">
        <v>1</v>
      </c>
      <c r="AG166">
        <v>41000608</v>
      </c>
      <c r="AH166">
        <v>1</v>
      </c>
      <c r="AI166" s="2"/>
      <c r="AJ166" t="s">
        <v>1318</v>
      </c>
    </row>
    <row r="167" spans="1:36" x14ac:dyDescent="0.25">
      <c r="A167" t="s">
        <v>1165</v>
      </c>
      <c r="B167">
        <v>1230</v>
      </c>
      <c r="C167">
        <v>1</v>
      </c>
      <c r="D167" t="s">
        <v>764</v>
      </c>
      <c r="E167" s="2">
        <v>773</v>
      </c>
      <c r="F167" s="2">
        <v>17</v>
      </c>
      <c r="G167" t="s">
        <v>728</v>
      </c>
      <c r="H167" t="s">
        <v>1303</v>
      </c>
      <c r="I167" s="2">
        <v>0</v>
      </c>
      <c r="J167" t="s">
        <v>728</v>
      </c>
      <c r="K167" s="2">
        <v>0</v>
      </c>
      <c r="L167" t="s">
        <v>728</v>
      </c>
      <c r="M167">
        <v>0</v>
      </c>
      <c r="N167" t="s">
        <v>728</v>
      </c>
      <c r="O167" s="2">
        <v>0</v>
      </c>
      <c r="P167" t="s">
        <v>728</v>
      </c>
      <c r="Q167" s="2">
        <v>0</v>
      </c>
      <c r="R167" t="s">
        <v>728</v>
      </c>
      <c r="S167" s="2">
        <v>0</v>
      </c>
      <c r="T167" t="s">
        <v>728</v>
      </c>
      <c r="U167" s="2">
        <v>0</v>
      </c>
      <c r="V167" t="s">
        <v>728</v>
      </c>
      <c r="W167" s="2"/>
      <c r="X167" t="s">
        <v>728</v>
      </c>
      <c r="Y167" s="2">
        <v>0</v>
      </c>
      <c r="Z167" s="2"/>
      <c r="AA167" s="2">
        <v>0</v>
      </c>
      <c r="AB167" t="s">
        <v>728</v>
      </c>
      <c r="AC167" s="2">
        <v>0</v>
      </c>
      <c r="AD167" t="s">
        <v>728</v>
      </c>
      <c r="AE167" t="s">
        <v>806</v>
      </c>
      <c r="AF167" s="2"/>
      <c r="AG167" t="s">
        <v>806</v>
      </c>
      <c r="AH167" s="2"/>
      <c r="AI167" s="2"/>
      <c r="AJ167" t="s">
        <v>1319</v>
      </c>
    </row>
    <row r="168" spans="1:36" x14ac:dyDescent="0.25">
      <c r="A168" t="s">
        <v>191</v>
      </c>
      <c r="B168">
        <v>463</v>
      </c>
      <c r="C168">
        <v>1</v>
      </c>
      <c r="D168" t="s">
        <v>757</v>
      </c>
      <c r="E168">
        <v>740</v>
      </c>
      <c r="F168">
        <v>13</v>
      </c>
      <c r="G168" t="s">
        <v>687</v>
      </c>
      <c r="H168" t="s">
        <v>1303</v>
      </c>
      <c r="I168">
        <v>0</v>
      </c>
      <c r="J168" t="s">
        <v>687</v>
      </c>
      <c r="K168">
        <v>0</v>
      </c>
      <c r="L168" t="s">
        <v>687</v>
      </c>
      <c r="M168">
        <v>0</v>
      </c>
      <c r="N168" t="s">
        <v>687</v>
      </c>
      <c r="O168">
        <v>0</v>
      </c>
      <c r="P168" t="s">
        <v>687</v>
      </c>
      <c r="Q168" s="2">
        <v>0</v>
      </c>
      <c r="R168" t="s">
        <v>687</v>
      </c>
      <c r="S168">
        <v>0</v>
      </c>
      <c r="T168" t="s">
        <v>687</v>
      </c>
      <c r="U168">
        <v>0</v>
      </c>
      <c r="V168" t="s">
        <v>687</v>
      </c>
      <c r="X168" t="s">
        <v>687</v>
      </c>
      <c r="Y168">
        <v>0</v>
      </c>
      <c r="AA168">
        <v>0</v>
      </c>
      <c r="AB168" t="s">
        <v>687</v>
      </c>
      <c r="AC168">
        <v>0</v>
      </c>
      <c r="AD168" t="s">
        <v>687</v>
      </c>
      <c r="AE168">
        <v>21006471</v>
      </c>
      <c r="AG168">
        <v>21000387</v>
      </c>
      <c r="AI168" s="2"/>
      <c r="AJ168" t="s">
        <v>1319</v>
      </c>
    </row>
    <row r="169" spans="1:36" x14ac:dyDescent="0.25">
      <c r="A169" t="s">
        <v>999</v>
      </c>
      <c r="B169">
        <v>1801</v>
      </c>
      <c r="C169">
        <v>1</v>
      </c>
      <c r="D169" t="s">
        <v>748</v>
      </c>
      <c r="E169">
        <v>760</v>
      </c>
      <c r="F169">
        <v>9</v>
      </c>
      <c r="G169" t="s">
        <v>687</v>
      </c>
      <c r="H169" t="s">
        <v>1303</v>
      </c>
      <c r="I169">
        <v>0</v>
      </c>
      <c r="J169" t="s">
        <v>687</v>
      </c>
      <c r="K169">
        <v>0</v>
      </c>
      <c r="L169" t="s">
        <v>687</v>
      </c>
      <c r="M169">
        <v>0</v>
      </c>
      <c r="N169" t="s">
        <v>687</v>
      </c>
      <c r="O169">
        <v>0</v>
      </c>
      <c r="P169" t="s">
        <v>687</v>
      </c>
      <c r="Q169" s="2">
        <v>0</v>
      </c>
      <c r="R169" t="s">
        <v>687</v>
      </c>
      <c r="S169">
        <v>0</v>
      </c>
      <c r="T169" t="s">
        <v>687</v>
      </c>
      <c r="U169">
        <v>0</v>
      </c>
      <c r="V169" t="s">
        <v>687</v>
      </c>
      <c r="X169" t="s">
        <v>687</v>
      </c>
      <c r="Y169">
        <v>0</v>
      </c>
      <c r="AA169">
        <v>0</v>
      </c>
      <c r="AB169" t="s">
        <v>687</v>
      </c>
      <c r="AC169">
        <v>0</v>
      </c>
      <c r="AD169" t="s">
        <v>687</v>
      </c>
      <c r="AE169">
        <v>25003320</v>
      </c>
      <c r="AG169">
        <v>25003319</v>
      </c>
      <c r="AI169" s="2"/>
      <c r="AJ169" t="s">
        <v>1319</v>
      </c>
    </row>
    <row r="170" spans="1:36" x14ac:dyDescent="0.25">
      <c r="A170" t="s">
        <v>326</v>
      </c>
      <c r="B170">
        <v>697</v>
      </c>
      <c r="C170">
        <v>2</v>
      </c>
      <c r="D170" t="s">
        <v>896</v>
      </c>
      <c r="E170">
        <v>350</v>
      </c>
      <c r="F170">
        <v>9</v>
      </c>
      <c r="G170" t="s">
        <v>687</v>
      </c>
      <c r="H170" t="s">
        <v>1303</v>
      </c>
      <c r="I170">
        <v>0</v>
      </c>
      <c r="J170" t="s">
        <v>687</v>
      </c>
      <c r="K170">
        <v>0</v>
      </c>
      <c r="L170" t="s">
        <v>687</v>
      </c>
      <c r="M170">
        <v>0</v>
      </c>
      <c r="N170" t="s">
        <v>687</v>
      </c>
      <c r="O170">
        <v>0</v>
      </c>
      <c r="P170" t="s">
        <v>687</v>
      </c>
      <c r="Q170" s="2">
        <v>0</v>
      </c>
      <c r="R170" t="s">
        <v>687</v>
      </c>
      <c r="S170">
        <v>0</v>
      </c>
      <c r="T170" t="s">
        <v>687</v>
      </c>
      <c r="U170">
        <v>0</v>
      </c>
      <c r="V170" t="s">
        <v>687</v>
      </c>
      <c r="X170" t="s">
        <v>687</v>
      </c>
      <c r="Y170">
        <v>0</v>
      </c>
      <c r="AA170">
        <v>0</v>
      </c>
      <c r="AB170" t="s">
        <v>687</v>
      </c>
      <c r="AC170">
        <v>0</v>
      </c>
      <c r="AD170" t="s">
        <v>687</v>
      </c>
      <c r="AE170">
        <v>52000985</v>
      </c>
      <c r="AG170">
        <v>52000004</v>
      </c>
      <c r="AI170" s="2"/>
      <c r="AJ170" t="s">
        <v>1319</v>
      </c>
    </row>
    <row r="171" spans="1:36" x14ac:dyDescent="0.25">
      <c r="A171" t="s">
        <v>327</v>
      </c>
      <c r="B171">
        <v>698</v>
      </c>
      <c r="C171">
        <v>2</v>
      </c>
      <c r="D171" t="s">
        <v>896</v>
      </c>
      <c r="E171">
        <v>240</v>
      </c>
      <c r="F171">
        <v>9</v>
      </c>
      <c r="G171" t="s">
        <v>687</v>
      </c>
      <c r="H171" t="s">
        <v>1303</v>
      </c>
      <c r="I171">
        <v>0</v>
      </c>
      <c r="J171" t="s">
        <v>687</v>
      </c>
      <c r="K171">
        <v>0</v>
      </c>
      <c r="L171" t="s">
        <v>687</v>
      </c>
      <c r="M171">
        <v>0</v>
      </c>
      <c r="N171" t="s">
        <v>687</v>
      </c>
      <c r="O171">
        <v>0</v>
      </c>
      <c r="P171" t="s">
        <v>687</v>
      </c>
      <c r="Q171" s="2">
        <v>0</v>
      </c>
      <c r="R171" t="s">
        <v>687</v>
      </c>
      <c r="S171">
        <v>0</v>
      </c>
      <c r="T171" t="s">
        <v>687</v>
      </c>
      <c r="U171">
        <v>0</v>
      </c>
      <c r="V171" t="s">
        <v>687</v>
      </c>
      <c r="X171" t="s">
        <v>687</v>
      </c>
      <c r="Y171">
        <v>0</v>
      </c>
      <c r="AA171">
        <v>0</v>
      </c>
      <c r="AB171" t="s">
        <v>687</v>
      </c>
      <c r="AC171">
        <v>0</v>
      </c>
      <c r="AD171" t="s">
        <v>687</v>
      </c>
      <c r="AE171">
        <v>52000107</v>
      </c>
      <c r="AG171">
        <v>52000011</v>
      </c>
      <c r="AI171" s="2"/>
      <c r="AJ171" t="s">
        <v>1319</v>
      </c>
    </row>
    <row r="172" spans="1:36" x14ac:dyDescent="0.25">
      <c r="A172" t="s">
        <v>836</v>
      </c>
      <c r="B172">
        <v>425</v>
      </c>
      <c r="C172">
        <v>1</v>
      </c>
      <c r="D172" t="s">
        <v>835</v>
      </c>
      <c r="E172">
        <v>657</v>
      </c>
      <c r="F172">
        <v>9</v>
      </c>
      <c r="G172" t="s">
        <v>687</v>
      </c>
      <c r="H172" t="s">
        <v>688</v>
      </c>
      <c r="I172" t="s">
        <v>688</v>
      </c>
      <c r="J172" t="s">
        <v>687</v>
      </c>
      <c r="K172" t="s">
        <v>688</v>
      </c>
      <c r="L172" t="s">
        <v>687</v>
      </c>
      <c r="M172" t="s">
        <v>688</v>
      </c>
      <c r="N172" t="s">
        <v>687</v>
      </c>
      <c r="O172" t="s">
        <v>688</v>
      </c>
      <c r="P172" t="s">
        <v>687</v>
      </c>
      <c r="Q172" s="2">
        <v>0</v>
      </c>
      <c r="R172" t="s">
        <v>687</v>
      </c>
      <c r="S172" t="s">
        <v>688</v>
      </c>
      <c r="T172" t="s">
        <v>687</v>
      </c>
      <c r="U172">
        <v>0</v>
      </c>
      <c r="V172" t="s">
        <v>687</v>
      </c>
      <c r="X172" t="s">
        <v>687</v>
      </c>
      <c r="Y172" t="s">
        <v>688</v>
      </c>
      <c r="Z172">
        <v>1</v>
      </c>
      <c r="AA172">
        <v>0</v>
      </c>
      <c r="AB172" t="s">
        <v>687</v>
      </c>
      <c r="AC172">
        <v>0</v>
      </c>
      <c r="AD172" t="s">
        <v>687</v>
      </c>
      <c r="AE172">
        <v>22001352</v>
      </c>
      <c r="AF172">
        <v>1</v>
      </c>
      <c r="AG172">
        <v>22001351</v>
      </c>
      <c r="AH172">
        <v>1</v>
      </c>
      <c r="AI172" s="2"/>
      <c r="AJ172" t="s">
        <v>1320</v>
      </c>
    </row>
    <row r="173" spans="1:36" x14ac:dyDescent="0.25">
      <c r="A173" t="s">
        <v>32</v>
      </c>
      <c r="B173">
        <v>110</v>
      </c>
      <c r="C173">
        <v>1</v>
      </c>
      <c r="D173" t="s">
        <v>729</v>
      </c>
      <c r="E173">
        <v>510</v>
      </c>
      <c r="F173">
        <v>11</v>
      </c>
      <c r="G173" t="s">
        <v>687</v>
      </c>
      <c r="H173" t="s">
        <v>702</v>
      </c>
      <c r="I173" t="s">
        <v>691</v>
      </c>
      <c r="J173" t="s">
        <v>687</v>
      </c>
      <c r="K173" t="s">
        <v>691</v>
      </c>
      <c r="L173" t="s">
        <v>687</v>
      </c>
      <c r="M173" t="s">
        <v>687</v>
      </c>
      <c r="N173" t="s">
        <v>687</v>
      </c>
      <c r="O173" t="s">
        <v>691</v>
      </c>
      <c r="P173" t="s">
        <v>687</v>
      </c>
      <c r="Q173" s="2">
        <v>0</v>
      </c>
      <c r="R173" t="s">
        <v>687</v>
      </c>
      <c r="S173">
        <v>0</v>
      </c>
      <c r="T173" t="s">
        <v>687</v>
      </c>
      <c r="U173">
        <v>0</v>
      </c>
      <c r="V173" t="s">
        <v>687</v>
      </c>
      <c r="X173" t="s">
        <v>687</v>
      </c>
      <c r="Y173" t="s">
        <v>702</v>
      </c>
      <c r="Z173">
        <v>1</v>
      </c>
      <c r="AA173">
        <v>0</v>
      </c>
      <c r="AB173" t="s">
        <v>687</v>
      </c>
      <c r="AC173">
        <v>0</v>
      </c>
      <c r="AD173" t="s">
        <v>687</v>
      </c>
      <c r="AE173">
        <v>37000223</v>
      </c>
      <c r="AG173">
        <v>37000048</v>
      </c>
      <c r="AH173">
        <v>1</v>
      </c>
      <c r="AI173" s="2"/>
      <c r="AJ173" t="s">
        <v>1318</v>
      </c>
    </row>
    <row r="174" spans="1:36" x14ac:dyDescent="0.25">
      <c r="A174" t="s">
        <v>32</v>
      </c>
      <c r="B174">
        <v>559</v>
      </c>
      <c r="C174">
        <v>1</v>
      </c>
      <c r="D174" t="s">
        <v>745</v>
      </c>
      <c r="E174">
        <v>706</v>
      </c>
      <c r="F174">
        <v>9</v>
      </c>
      <c r="G174" t="s">
        <v>687</v>
      </c>
      <c r="H174" t="s">
        <v>1303</v>
      </c>
      <c r="I174">
        <v>0</v>
      </c>
      <c r="J174" t="s">
        <v>687</v>
      </c>
      <c r="K174">
        <v>0</v>
      </c>
      <c r="L174" t="s">
        <v>687</v>
      </c>
      <c r="M174">
        <v>0</v>
      </c>
      <c r="N174" t="s">
        <v>687</v>
      </c>
      <c r="O174">
        <v>0</v>
      </c>
      <c r="P174" t="s">
        <v>687</v>
      </c>
      <c r="Q174" s="2">
        <v>0</v>
      </c>
      <c r="R174" t="s">
        <v>687</v>
      </c>
      <c r="S174">
        <v>0</v>
      </c>
      <c r="T174" t="s">
        <v>687</v>
      </c>
      <c r="U174">
        <v>0</v>
      </c>
      <c r="V174" t="s">
        <v>687</v>
      </c>
      <c r="X174" t="s">
        <v>687</v>
      </c>
      <c r="Y174">
        <v>0</v>
      </c>
      <c r="AA174">
        <v>0</v>
      </c>
      <c r="AB174" t="s">
        <v>687</v>
      </c>
      <c r="AC174">
        <v>0</v>
      </c>
      <c r="AD174" t="s">
        <v>687</v>
      </c>
      <c r="AE174">
        <v>23001027</v>
      </c>
      <c r="AG174">
        <v>23000019</v>
      </c>
      <c r="AI174" s="2"/>
      <c r="AJ174" t="s">
        <v>1319</v>
      </c>
    </row>
    <row r="175" spans="1:36" x14ac:dyDescent="0.25">
      <c r="A175" t="s">
        <v>865</v>
      </c>
      <c r="B175">
        <v>560</v>
      </c>
      <c r="C175">
        <v>1</v>
      </c>
      <c r="D175" t="s">
        <v>745</v>
      </c>
      <c r="E175">
        <v>707</v>
      </c>
      <c r="F175">
        <v>5</v>
      </c>
      <c r="G175" t="s">
        <v>687</v>
      </c>
      <c r="H175" t="s">
        <v>702</v>
      </c>
      <c r="I175">
        <v>0</v>
      </c>
      <c r="J175" t="s">
        <v>687</v>
      </c>
      <c r="K175">
        <v>0</v>
      </c>
      <c r="L175" t="s">
        <v>687</v>
      </c>
      <c r="M175" t="s">
        <v>687</v>
      </c>
      <c r="N175" t="s">
        <v>687</v>
      </c>
      <c r="O175" t="s">
        <v>691</v>
      </c>
      <c r="P175" t="s">
        <v>687</v>
      </c>
      <c r="Q175" s="2">
        <v>0</v>
      </c>
      <c r="R175" t="s">
        <v>687</v>
      </c>
      <c r="S175">
        <v>0</v>
      </c>
      <c r="T175" t="s">
        <v>687</v>
      </c>
      <c r="U175">
        <v>0</v>
      </c>
      <c r="V175" t="s">
        <v>687</v>
      </c>
      <c r="X175" t="s">
        <v>687</v>
      </c>
      <c r="Y175" t="s">
        <v>702</v>
      </c>
      <c r="Z175">
        <v>1</v>
      </c>
      <c r="AA175">
        <v>0</v>
      </c>
      <c r="AB175" t="s">
        <v>687</v>
      </c>
      <c r="AC175">
        <v>0</v>
      </c>
      <c r="AD175" t="s">
        <v>687</v>
      </c>
      <c r="AE175">
        <v>23001029</v>
      </c>
      <c r="AG175">
        <v>23000161</v>
      </c>
      <c r="AH175">
        <v>1</v>
      </c>
      <c r="AI175" s="2"/>
      <c r="AJ175" t="s">
        <v>1318</v>
      </c>
    </row>
    <row r="176" spans="1:36" x14ac:dyDescent="0.25">
      <c r="A176" t="s">
        <v>360</v>
      </c>
      <c r="B176">
        <v>754</v>
      </c>
      <c r="C176">
        <v>2</v>
      </c>
      <c r="D176" t="s">
        <v>895</v>
      </c>
      <c r="E176">
        <v>173</v>
      </c>
      <c r="F176">
        <v>10</v>
      </c>
      <c r="G176" t="s">
        <v>687</v>
      </c>
      <c r="H176" t="s">
        <v>691</v>
      </c>
      <c r="I176" t="s">
        <v>691</v>
      </c>
      <c r="J176" t="s">
        <v>687</v>
      </c>
      <c r="K176" t="s">
        <v>687</v>
      </c>
      <c r="L176" t="s">
        <v>687</v>
      </c>
      <c r="M176" t="s">
        <v>687</v>
      </c>
      <c r="N176" t="s">
        <v>687</v>
      </c>
      <c r="O176" t="s">
        <v>687</v>
      </c>
      <c r="P176" t="s">
        <v>687</v>
      </c>
      <c r="Q176" s="2">
        <v>0</v>
      </c>
      <c r="R176">
        <v>0</v>
      </c>
      <c r="S176">
        <v>0</v>
      </c>
      <c r="T176">
        <v>0</v>
      </c>
      <c r="U176" t="s">
        <v>687</v>
      </c>
      <c r="V176" t="s">
        <v>687</v>
      </c>
      <c r="X176" t="s">
        <v>687</v>
      </c>
      <c r="Y176" t="s">
        <v>691</v>
      </c>
      <c r="Z176">
        <v>2</v>
      </c>
      <c r="AA176" t="s">
        <v>688</v>
      </c>
      <c r="AB176" t="s">
        <v>687</v>
      </c>
      <c r="AC176" t="s">
        <v>688</v>
      </c>
      <c r="AD176" t="s">
        <v>687</v>
      </c>
      <c r="AE176">
        <v>50000068</v>
      </c>
      <c r="AF176">
        <v>1</v>
      </c>
      <c r="AG176">
        <v>50000029</v>
      </c>
      <c r="AH176">
        <v>1</v>
      </c>
      <c r="AI176" s="2"/>
      <c r="AJ176" t="s">
        <v>1318</v>
      </c>
    </row>
    <row r="177" spans="1:36" x14ac:dyDescent="0.25">
      <c r="A177" t="s">
        <v>108</v>
      </c>
      <c r="B177">
        <v>271</v>
      </c>
      <c r="C177">
        <v>1</v>
      </c>
      <c r="D177" t="s">
        <v>764</v>
      </c>
      <c r="E177">
        <v>730</v>
      </c>
      <c r="F177">
        <v>10</v>
      </c>
      <c r="G177" t="s">
        <v>687</v>
      </c>
      <c r="H177" t="s">
        <v>691</v>
      </c>
      <c r="I177" t="s">
        <v>1322</v>
      </c>
      <c r="J177" t="s">
        <v>687</v>
      </c>
      <c r="K177" t="s">
        <v>687</v>
      </c>
      <c r="L177" t="s">
        <v>687</v>
      </c>
      <c r="M177" t="s">
        <v>687</v>
      </c>
      <c r="N177" t="s">
        <v>687</v>
      </c>
      <c r="O177" t="s">
        <v>688</v>
      </c>
      <c r="P177" t="s">
        <v>687</v>
      </c>
      <c r="Q177" s="2">
        <v>0</v>
      </c>
      <c r="R177">
        <v>0</v>
      </c>
      <c r="S177">
        <v>0</v>
      </c>
      <c r="T177">
        <v>0</v>
      </c>
      <c r="U177" t="s">
        <v>687</v>
      </c>
      <c r="V177" t="s">
        <v>687</v>
      </c>
      <c r="X177" t="s">
        <v>687</v>
      </c>
      <c r="Y177" t="s">
        <v>687</v>
      </c>
      <c r="Z177">
        <v>2</v>
      </c>
      <c r="AA177">
        <v>0</v>
      </c>
      <c r="AB177" t="s">
        <v>687</v>
      </c>
      <c r="AC177" t="s">
        <v>687</v>
      </c>
      <c r="AD177" t="s">
        <v>687</v>
      </c>
      <c r="AE177">
        <v>18000242</v>
      </c>
      <c r="AF177">
        <v>1</v>
      </c>
      <c r="AG177">
        <v>18000028</v>
      </c>
      <c r="AH177">
        <v>1</v>
      </c>
      <c r="AI177" s="2"/>
      <c r="AJ177" t="s">
        <v>1320</v>
      </c>
    </row>
    <row r="178" spans="1:36" x14ac:dyDescent="0.25">
      <c r="A178" t="s">
        <v>831</v>
      </c>
      <c r="B178">
        <v>416</v>
      </c>
      <c r="C178">
        <v>1</v>
      </c>
      <c r="D178" t="s">
        <v>830</v>
      </c>
      <c r="E178">
        <v>846</v>
      </c>
      <c r="F178">
        <v>13</v>
      </c>
      <c r="G178" t="s">
        <v>702</v>
      </c>
      <c r="H178" t="s">
        <v>702</v>
      </c>
      <c r="I178">
        <v>0</v>
      </c>
      <c r="J178" t="s">
        <v>728</v>
      </c>
      <c r="K178">
        <v>0</v>
      </c>
      <c r="L178" t="s">
        <v>728</v>
      </c>
      <c r="M178" t="s">
        <v>687</v>
      </c>
      <c r="N178" t="s">
        <v>687</v>
      </c>
      <c r="O178" t="s">
        <v>691</v>
      </c>
      <c r="P178" t="s">
        <v>691</v>
      </c>
      <c r="Q178" s="2">
        <v>0</v>
      </c>
      <c r="R178" t="s">
        <v>728</v>
      </c>
      <c r="S178" t="s">
        <v>687</v>
      </c>
      <c r="T178" t="s">
        <v>687</v>
      </c>
      <c r="U178">
        <v>0</v>
      </c>
      <c r="V178" t="s">
        <v>728</v>
      </c>
      <c r="X178" t="s">
        <v>702</v>
      </c>
      <c r="Y178" t="s">
        <v>702</v>
      </c>
      <c r="Z178">
        <v>1</v>
      </c>
      <c r="AA178">
        <v>0</v>
      </c>
      <c r="AB178" t="s">
        <v>728</v>
      </c>
      <c r="AC178">
        <v>0</v>
      </c>
      <c r="AD178" t="s">
        <v>728</v>
      </c>
      <c r="AE178">
        <v>15001031</v>
      </c>
      <c r="AF178">
        <v>1</v>
      </c>
      <c r="AG178">
        <v>15001030</v>
      </c>
      <c r="AH178">
        <v>1</v>
      </c>
      <c r="AI178" s="2"/>
      <c r="AJ178" t="s">
        <v>1321</v>
      </c>
    </row>
    <row r="179" spans="1:36" x14ac:dyDescent="0.25">
      <c r="A179" t="s">
        <v>837</v>
      </c>
      <c r="B179">
        <v>426</v>
      </c>
      <c r="C179">
        <v>1</v>
      </c>
      <c r="D179" t="s">
        <v>835</v>
      </c>
      <c r="E179">
        <v>665</v>
      </c>
      <c r="F179">
        <v>5</v>
      </c>
      <c r="G179" t="s">
        <v>687</v>
      </c>
      <c r="H179" t="s">
        <v>690</v>
      </c>
      <c r="I179" t="s">
        <v>687</v>
      </c>
      <c r="J179" t="s">
        <v>687</v>
      </c>
      <c r="K179" t="s">
        <v>691</v>
      </c>
      <c r="L179" t="s">
        <v>687</v>
      </c>
      <c r="M179" t="s">
        <v>687</v>
      </c>
      <c r="N179" t="s">
        <v>687</v>
      </c>
      <c r="O179" t="s">
        <v>688</v>
      </c>
      <c r="P179" t="s">
        <v>687</v>
      </c>
      <c r="Q179" s="2">
        <v>0</v>
      </c>
      <c r="R179" t="s">
        <v>687</v>
      </c>
      <c r="S179" t="s">
        <v>688</v>
      </c>
      <c r="T179" t="s">
        <v>687</v>
      </c>
      <c r="U179">
        <v>0</v>
      </c>
      <c r="V179" t="s">
        <v>687</v>
      </c>
      <c r="X179" t="s">
        <v>687</v>
      </c>
      <c r="Y179" t="s">
        <v>690</v>
      </c>
      <c r="Z179">
        <v>1</v>
      </c>
      <c r="AA179">
        <v>0</v>
      </c>
      <c r="AB179" t="s">
        <v>687</v>
      </c>
      <c r="AC179">
        <v>0</v>
      </c>
      <c r="AD179" t="s">
        <v>687</v>
      </c>
      <c r="AE179">
        <v>25003295</v>
      </c>
      <c r="AF179">
        <v>1</v>
      </c>
      <c r="AG179">
        <v>25000150</v>
      </c>
      <c r="AH179">
        <v>1</v>
      </c>
      <c r="AI179" s="2"/>
      <c r="AJ179" t="s">
        <v>1318</v>
      </c>
    </row>
    <row r="180" spans="1:36" x14ac:dyDescent="0.25">
      <c r="A180" t="s">
        <v>838</v>
      </c>
      <c r="B180">
        <v>427</v>
      </c>
      <c r="C180">
        <v>1</v>
      </c>
      <c r="D180" t="s">
        <v>835</v>
      </c>
      <c r="E180">
        <v>665</v>
      </c>
      <c r="F180">
        <v>5</v>
      </c>
      <c r="G180" t="s">
        <v>687</v>
      </c>
      <c r="H180" t="s">
        <v>1303</v>
      </c>
      <c r="I180">
        <v>0</v>
      </c>
      <c r="J180" t="s">
        <v>687</v>
      </c>
      <c r="K180">
        <v>0</v>
      </c>
      <c r="L180" t="s">
        <v>687</v>
      </c>
      <c r="M180">
        <v>0</v>
      </c>
      <c r="N180" t="s">
        <v>687</v>
      </c>
      <c r="O180">
        <v>0</v>
      </c>
      <c r="P180" t="s">
        <v>687</v>
      </c>
      <c r="Q180" s="2">
        <v>0</v>
      </c>
      <c r="R180" t="s">
        <v>687</v>
      </c>
      <c r="S180">
        <v>0</v>
      </c>
      <c r="T180" t="s">
        <v>687</v>
      </c>
      <c r="U180">
        <v>0</v>
      </c>
      <c r="V180" t="s">
        <v>687</v>
      </c>
      <c r="X180" t="s">
        <v>687</v>
      </c>
      <c r="Y180">
        <v>0</v>
      </c>
      <c r="AA180">
        <v>0</v>
      </c>
      <c r="AB180" t="s">
        <v>687</v>
      </c>
      <c r="AC180">
        <v>0</v>
      </c>
      <c r="AD180" t="s">
        <v>687</v>
      </c>
      <c r="AE180">
        <v>22001514</v>
      </c>
      <c r="AG180">
        <v>22001513</v>
      </c>
      <c r="AI180" s="2"/>
      <c r="AJ180" t="s">
        <v>1319</v>
      </c>
    </row>
    <row r="181" spans="1:36" x14ac:dyDescent="0.25">
      <c r="A181" t="s">
        <v>936</v>
      </c>
      <c r="B181">
        <v>998</v>
      </c>
      <c r="C181">
        <v>1</v>
      </c>
      <c r="D181" t="s">
        <v>764</v>
      </c>
      <c r="E181">
        <v>787</v>
      </c>
      <c r="F181">
        <v>5</v>
      </c>
      <c r="G181" t="s">
        <v>687</v>
      </c>
      <c r="H181" t="s">
        <v>691</v>
      </c>
      <c r="I181" t="s">
        <v>691</v>
      </c>
      <c r="J181" t="s">
        <v>687</v>
      </c>
      <c r="K181" t="s">
        <v>691</v>
      </c>
      <c r="L181" t="s">
        <v>687</v>
      </c>
      <c r="M181" t="s">
        <v>687</v>
      </c>
      <c r="N181" t="s">
        <v>687</v>
      </c>
      <c r="O181">
        <v>0</v>
      </c>
      <c r="P181" t="s">
        <v>687</v>
      </c>
      <c r="Q181" s="2">
        <v>0</v>
      </c>
      <c r="R181" t="s">
        <v>687</v>
      </c>
      <c r="S181">
        <v>0</v>
      </c>
      <c r="T181" t="s">
        <v>687</v>
      </c>
      <c r="U181">
        <v>0</v>
      </c>
      <c r="V181" t="s">
        <v>687</v>
      </c>
      <c r="X181" t="s">
        <v>687</v>
      </c>
      <c r="Y181" t="s">
        <v>687</v>
      </c>
      <c r="Z181">
        <v>1</v>
      </c>
      <c r="AA181">
        <v>0</v>
      </c>
      <c r="AB181" t="s">
        <v>687</v>
      </c>
      <c r="AC181">
        <v>0</v>
      </c>
      <c r="AD181" t="s">
        <v>687</v>
      </c>
      <c r="AE181">
        <v>11000284</v>
      </c>
      <c r="AG181">
        <v>11000283</v>
      </c>
      <c r="AH181">
        <v>1</v>
      </c>
      <c r="AI181" s="2"/>
      <c r="AJ181" t="s">
        <v>1318</v>
      </c>
    </row>
    <row r="182" spans="1:36" x14ac:dyDescent="0.25">
      <c r="A182" t="s">
        <v>1162</v>
      </c>
      <c r="B182">
        <v>801</v>
      </c>
      <c r="C182">
        <v>2</v>
      </c>
      <c r="D182" t="s">
        <v>895</v>
      </c>
      <c r="E182" s="2">
        <v>101</v>
      </c>
      <c r="F182" s="2">
        <v>9</v>
      </c>
      <c r="G182" t="s">
        <v>929</v>
      </c>
      <c r="H182" t="s">
        <v>1163</v>
      </c>
      <c r="I182" s="12" t="s">
        <v>1163</v>
      </c>
      <c r="J182" t="s">
        <v>929</v>
      </c>
      <c r="K182" s="2" t="s">
        <v>929</v>
      </c>
      <c r="L182" t="s">
        <v>929</v>
      </c>
      <c r="M182" t="s">
        <v>1163</v>
      </c>
      <c r="N182" t="s">
        <v>929</v>
      </c>
      <c r="O182" s="2" t="s">
        <v>929</v>
      </c>
      <c r="P182" t="s">
        <v>929</v>
      </c>
      <c r="Q182" s="2">
        <v>0</v>
      </c>
      <c r="R182" t="s">
        <v>929</v>
      </c>
      <c r="S182" s="2">
        <v>0</v>
      </c>
      <c r="T182" t="s">
        <v>929</v>
      </c>
      <c r="U182" s="2">
        <v>0</v>
      </c>
      <c r="V182" t="s">
        <v>687</v>
      </c>
      <c r="W182" s="2"/>
      <c r="X182" t="s">
        <v>929</v>
      </c>
      <c r="Y182" s="2" t="s">
        <v>1164</v>
      </c>
      <c r="Z182" s="2">
        <v>1</v>
      </c>
      <c r="AA182" s="2">
        <v>0</v>
      </c>
      <c r="AB182" t="s">
        <v>929</v>
      </c>
      <c r="AC182" s="2">
        <v>0</v>
      </c>
      <c r="AD182" t="s">
        <v>929</v>
      </c>
      <c r="AE182" t="s">
        <v>806</v>
      </c>
      <c r="AF182" s="2"/>
      <c r="AG182" s="2">
        <v>53000005</v>
      </c>
      <c r="AH182" s="2">
        <v>1</v>
      </c>
      <c r="AI182" s="2"/>
      <c r="AJ182" s="11" t="s">
        <v>1318</v>
      </c>
    </row>
    <row r="183" spans="1:36" x14ac:dyDescent="0.25">
      <c r="A183" t="s">
        <v>1039</v>
      </c>
      <c r="B183">
        <v>2306</v>
      </c>
      <c r="C183">
        <v>2</v>
      </c>
      <c r="D183" t="s">
        <v>895</v>
      </c>
      <c r="E183">
        <v>219</v>
      </c>
      <c r="F183">
        <v>9</v>
      </c>
      <c r="G183" t="s">
        <v>687</v>
      </c>
      <c r="H183" t="s">
        <v>687</v>
      </c>
      <c r="I183" t="s">
        <v>688</v>
      </c>
      <c r="J183" t="s">
        <v>687</v>
      </c>
      <c r="K183" t="s">
        <v>688</v>
      </c>
      <c r="L183" t="s">
        <v>687</v>
      </c>
      <c r="M183" t="s">
        <v>687</v>
      </c>
      <c r="N183" t="s">
        <v>687</v>
      </c>
      <c r="O183" t="s">
        <v>688</v>
      </c>
      <c r="P183" t="s">
        <v>687</v>
      </c>
      <c r="Q183" s="2">
        <v>0</v>
      </c>
      <c r="R183" t="s">
        <v>687</v>
      </c>
      <c r="S183" t="s">
        <v>687</v>
      </c>
      <c r="T183" t="s">
        <v>687</v>
      </c>
      <c r="U183">
        <v>0</v>
      </c>
      <c r="V183" t="s">
        <v>687</v>
      </c>
      <c r="X183" t="s">
        <v>687</v>
      </c>
      <c r="Y183" t="s">
        <v>687</v>
      </c>
      <c r="Z183">
        <v>1</v>
      </c>
      <c r="AA183">
        <v>0</v>
      </c>
      <c r="AB183" t="s">
        <v>687</v>
      </c>
      <c r="AC183">
        <v>0</v>
      </c>
      <c r="AD183" t="s">
        <v>687</v>
      </c>
      <c r="AE183">
        <v>48000078</v>
      </c>
      <c r="AF183">
        <v>1</v>
      </c>
      <c r="AG183">
        <v>48000029</v>
      </c>
      <c r="AH183">
        <v>1</v>
      </c>
      <c r="AI183" s="2"/>
      <c r="AJ183" t="s">
        <v>1320</v>
      </c>
    </row>
    <row r="184" spans="1:36" x14ac:dyDescent="0.25">
      <c r="A184" t="s">
        <v>1040</v>
      </c>
      <c r="B184">
        <v>2307</v>
      </c>
      <c r="C184">
        <v>2</v>
      </c>
      <c r="D184" t="s">
        <v>895</v>
      </c>
      <c r="E184">
        <v>219</v>
      </c>
      <c r="F184">
        <v>9</v>
      </c>
      <c r="G184" t="s">
        <v>687</v>
      </c>
      <c r="H184" t="s">
        <v>691</v>
      </c>
      <c r="I184" t="s">
        <v>688</v>
      </c>
      <c r="J184" t="s">
        <v>687</v>
      </c>
      <c r="K184" t="s">
        <v>688</v>
      </c>
      <c r="L184" t="s">
        <v>687</v>
      </c>
      <c r="M184" t="s">
        <v>691</v>
      </c>
      <c r="N184" t="s">
        <v>687</v>
      </c>
      <c r="O184" t="s">
        <v>688</v>
      </c>
      <c r="P184" t="s">
        <v>687</v>
      </c>
      <c r="Q184" s="2">
        <v>0</v>
      </c>
      <c r="R184" t="s">
        <v>687</v>
      </c>
      <c r="S184">
        <v>0</v>
      </c>
      <c r="T184" t="s">
        <v>687</v>
      </c>
      <c r="U184">
        <v>0</v>
      </c>
      <c r="V184" t="s">
        <v>687</v>
      </c>
      <c r="X184" t="s">
        <v>687</v>
      </c>
      <c r="Y184" t="s">
        <v>687</v>
      </c>
      <c r="Z184">
        <v>1</v>
      </c>
      <c r="AA184">
        <v>0</v>
      </c>
      <c r="AB184" t="s">
        <v>687</v>
      </c>
      <c r="AC184">
        <v>0</v>
      </c>
      <c r="AD184" t="s">
        <v>687</v>
      </c>
      <c r="AE184">
        <v>48000270</v>
      </c>
      <c r="AG184">
        <v>48000269</v>
      </c>
      <c r="AH184">
        <v>1</v>
      </c>
      <c r="AI184" s="2"/>
      <c r="AJ184" t="s">
        <v>1318</v>
      </c>
    </row>
    <row r="185" spans="1:36" x14ac:dyDescent="0.25">
      <c r="A185" t="s">
        <v>60</v>
      </c>
      <c r="B185">
        <v>167</v>
      </c>
      <c r="C185">
        <v>1</v>
      </c>
      <c r="D185" t="s">
        <v>740</v>
      </c>
      <c r="E185">
        <v>410</v>
      </c>
      <c r="F185">
        <v>9</v>
      </c>
      <c r="G185" t="s">
        <v>690</v>
      </c>
      <c r="H185" t="s">
        <v>690</v>
      </c>
      <c r="I185" t="s">
        <v>691</v>
      </c>
      <c r="J185" t="s">
        <v>691</v>
      </c>
      <c r="K185" t="s">
        <v>691</v>
      </c>
      <c r="L185" t="s">
        <v>691</v>
      </c>
      <c r="M185" t="s">
        <v>687</v>
      </c>
      <c r="N185" t="s">
        <v>687</v>
      </c>
      <c r="O185" t="s">
        <v>691</v>
      </c>
      <c r="P185" t="s">
        <v>691</v>
      </c>
      <c r="Q185" s="2">
        <v>0</v>
      </c>
      <c r="R185" t="s">
        <v>728</v>
      </c>
      <c r="S185" t="s">
        <v>691</v>
      </c>
      <c r="T185" t="s">
        <v>691</v>
      </c>
      <c r="U185">
        <v>0</v>
      </c>
      <c r="V185" t="s">
        <v>728</v>
      </c>
      <c r="X185" t="s">
        <v>690</v>
      </c>
      <c r="Y185" t="s">
        <v>690</v>
      </c>
      <c r="Z185">
        <v>1</v>
      </c>
      <c r="AA185">
        <v>0</v>
      </c>
      <c r="AB185" t="s">
        <v>728</v>
      </c>
      <c r="AC185">
        <v>0</v>
      </c>
      <c r="AD185" t="s">
        <v>728</v>
      </c>
      <c r="AE185">
        <v>46000506</v>
      </c>
      <c r="AF185">
        <v>1</v>
      </c>
      <c r="AG185">
        <v>46000505</v>
      </c>
      <c r="AH185">
        <v>1</v>
      </c>
      <c r="AI185" s="2"/>
      <c r="AJ185" t="s">
        <v>1321</v>
      </c>
    </row>
    <row r="186" spans="1:36" x14ac:dyDescent="0.25">
      <c r="A186" t="s">
        <v>109</v>
      </c>
      <c r="B186">
        <v>272</v>
      </c>
      <c r="C186">
        <v>1</v>
      </c>
      <c r="D186" t="s">
        <v>764</v>
      </c>
      <c r="E186">
        <v>787</v>
      </c>
      <c r="F186">
        <v>13</v>
      </c>
      <c r="G186" t="s">
        <v>687</v>
      </c>
      <c r="H186" t="s">
        <v>691</v>
      </c>
      <c r="I186" t="s">
        <v>688</v>
      </c>
      <c r="J186" t="s">
        <v>687</v>
      </c>
      <c r="K186" t="s">
        <v>688</v>
      </c>
      <c r="L186" t="s">
        <v>687</v>
      </c>
      <c r="M186" t="s">
        <v>687</v>
      </c>
      <c r="N186" t="s">
        <v>687</v>
      </c>
      <c r="O186" t="s">
        <v>688</v>
      </c>
      <c r="P186" t="s">
        <v>687</v>
      </c>
      <c r="Q186" s="2">
        <v>0</v>
      </c>
      <c r="R186" t="s">
        <v>687</v>
      </c>
      <c r="S186" t="s">
        <v>688</v>
      </c>
      <c r="T186" t="s">
        <v>687</v>
      </c>
      <c r="U186">
        <v>0</v>
      </c>
      <c r="V186" t="s">
        <v>687</v>
      </c>
      <c r="X186" t="s">
        <v>687</v>
      </c>
      <c r="Y186" t="s">
        <v>691</v>
      </c>
      <c r="Z186">
        <v>2</v>
      </c>
      <c r="AA186">
        <v>0</v>
      </c>
      <c r="AB186" t="s">
        <v>687</v>
      </c>
      <c r="AC186" t="s">
        <v>687</v>
      </c>
      <c r="AD186" t="s">
        <v>687</v>
      </c>
      <c r="AE186">
        <v>11000073</v>
      </c>
      <c r="AF186">
        <v>1</v>
      </c>
      <c r="AG186">
        <v>11000001</v>
      </c>
      <c r="AH186">
        <v>1</v>
      </c>
      <c r="AI186" s="2"/>
      <c r="AJ186" t="s">
        <v>1318</v>
      </c>
    </row>
    <row r="187" spans="1:36" x14ac:dyDescent="0.25">
      <c r="A187" t="s">
        <v>11</v>
      </c>
      <c r="B187">
        <v>39</v>
      </c>
      <c r="C187">
        <v>1</v>
      </c>
      <c r="D187" t="s">
        <v>708</v>
      </c>
      <c r="E187">
        <v>573</v>
      </c>
      <c r="F187">
        <v>5</v>
      </c>
      <c r="G187" t="s">
        <v>687</v>
      </c>
      <c r="H187" t="s">
        <v>690</v>
      </c>
      <c r="I187" t="s">
        <v>691</v>
      </c>
      <c r="J187" t="s">
        <v>687</v>
      </c>
      <c r="K187" t="s">
        <v>691</v>
      </c>
      <c r="L187" t="s">
        <v>687</v>
      </c>
      <c r="M187" t="s">
        <v>687</v>
      </c>
      <c r="N187" t="s">
        <v>687</v>
      </c>
      <c r="O187" t="s">
        <v>691</v>
      </c>
      <c r="P187" t="s">
        <v>687</v>
      </c>
      <c r="Q187" s="2">
        <v>0</v>
      </c>
      <c r="R187" t="s">
        <v>687</v>
      </c>
      <c r="S187" t="s">
        <v>690</v>
      </c>
      <c r="T187" t="s">
        <v>687</v>
      </c>
      <c r="U187">
        <v>0</v>
      </c>
      <c r="V187" t="s">
        <v>687</v>
      </c>
      <c r="X187" t="s">
        <v>687</v>
      </c>
      <c r="Y187" t="s">
        <v>691</v>
      </c>
      <c r="Z187">
        <v>2</v>
      </c>
      <c r="AA187">
        <v>0</v>
      </c>
      <c r="AB187" t="s">
        <v>687</v>
      </c>
      <c r="AC187">
        <v>0</v>
      </c>
      <c r="AD187" t="s">
        <v>687</v>
      </c>
      <c r="AE187">
        <v>30000163</v>
      </c>
      <c r="AF187">
        <v>1</v>
      </c>
      <c r="AG187">
        <v>30000001</v>
      </c>
      <c r="AH187">
        <v>1</v>
      </c>
      <c r="AI187" s="2"/>
      <c r="AJ187" t="s">
        <v>1318</v>
      </c>
    </row>
    <row r="188" spans="1:36" x14ac:dyDescent="0.25">
      <c r="A188" t="s">
        <v>33</v>
      </c>
      <c r="B188">
        <v>111</v>
      </c>
      <c r="C188">
        <v>1</v>
      </c>
      <c r="D188" t="s">
        <v>729</v>
      </c>
      <c r="E188">
        <v>630</v>
      </c>
      <c r="F188">
        <v>10</v>
      </c>
      <c r="G188" t="s">
        <v>687</v>
      </c>
      <c r="H188" t="s">
        <v>691</v>
      </c>
      <c r="I188" t="s">
        <v>691</v>
      </c>
      <c r="J188" t="s">
        <v>687</v>
      </c>
      <c r="K188" t="s">
        <v>691</v>
      </c>
      <c r="L188" t="s">
        <v>687</v>
      </c>
      <c r="M188" t="s">
        <v>687</v>
      </c>
      <c r="N188" t="s">
        <v>687</v>
      </c>
      <c r="O188" t="s">
        <v>687</v>
      </c>
      <c r="P188" t="s">
        <v>687</v>
      </c>
      <c r="Q188" s="2">
        <v>0</v>
      </c>
      <c r="R188">
        <v>0</v>
      </c>
      <c r="S188">
        <v>0</v>
      </c>
      <c r="T188">
        <v>0</v>
      </c>
      <c r="U188" t="s">
        <v>691</v>
      </c>
      <c r="V188" t="s">
        <v>687</v>
      </c>
      <c r="X188" t="s">
        <v>687</v>
      </c>
      <c r="Y188" t="s">
        <v>691</v>
      </c>
      <c r="Z188">
        <v>2</v>
      </c>
      <c r="AA188">
        <v>0</v>
      </c>
      <c r="AB188" t="s">
        <v>687</v>
      </c>
      <c r="AC188" t="s">
        <v>687</v>
      </c>
      <c r="AD188" t="s">
        <v>687</v>
      </c>
      <c r="AE188">
        <v>32000037</v>
      </c>
      <c r="AF188">
        <v>1</v>
      </c>
      <c r="AG188">
        <v>32000010</v>
      </c>
      <c r="AH188">
        <v>1</v>
      </c>
      <c r="AI188" s="2"/>
      <c r="AJ188" t="s">
        <v>1318</v>
      </c>
    </row>
    <row r="189" spans="1:36" x14ac:dyDescent="0.25">
      <c r="A189" t="s">
        <v>641</v>
      </c>
      <c r="B189">
        <v>1813</v>
      </c>
      <c r="C189">
        <v>1</v>
      </c>
      <c r="D189" t="s">
        <v>748</v>
      </c>
      <c r="E189">
        <v>630</v>
      </c>
      <c r="F189">
        <v>17</v>
      </c>
      <c r="G189" t="s">
        <v>687</v>
      </c>
      <c r="H189" t="s">
        <v>1303</v>
      </c>
      <c r="I189">
        <v>0</v>
      </c>
      <c r="J189" t="s">
        <v>687</v>
      </c>
      <c r="K189">
        <v>0</v>
      </c>
      <c r="L189" t="s">
        <v>687</v>
      </c>
      <c r="M189">
        <v>0</v>
      </c>
      <c r="N189" t="s">
        <v>687</v>
      </c>
      <c r="O189">
        <v>0</v>
      </c>
      <c r="P189" t="s">
        <v>687</v>
      </c>
      <c r="Q189" s="2">
        <v>0</v>
      </c>
      <c r="R189" t="s">
        <v>687</v>
      </c>
      <c r="S189">
        <v>0</v>
      </c>
      <c r="T189" t="s">
        <v>687</v>
      </c>
      <c r="U189">
        <v>0</v>
      </c>
      <c r="V189" t="s">
        <v>687</v>
      </c>
      <c r="X189" t="s">
        <v>687</v>
      </c>
      <c r="Y189">
        <v>0</v>
      </c>
      <c r="AA189">
        <v>0</v>
      </c>
      <c r="AB189" t="s">
        <v>687</v>
      </c>
      <c r="AC189">
        <v>0</v>
      </c>
      <c r="AD189" t="s">
        <v>687</v>
      </c>
      <c r="AE189" t="s">
        <v>806</v>
      </c>
      <c r="AG189" t="s">
        <v>806</v>
      </c>
      <c r="AI189" s="2"/>
      <c r="AJ189" t="s">
        <v>1319</v>
      </c>
    </row>
    <row r="190" spans="1:36" x14ac:dyDescent="0.25">
      <c r="A190" t="s">
        <v>1127</v>
      </c>
      <c r="B190">
        <v>11206</v>
      </c>
      <c r="C190">
        <v>1</v>
      </c>
      <c r="D190" t="s">
        <v>740</v>
      </c>
      <c r="E190">
        <v>410</v>
      </c>
      <c r="F190">
        <v>11</v>
      </c>
      <c r="G190" t="s">
        <v>687</v>
      </c>
      <c r="H190" t="s">
        <v>702</v>
      </c>
      <c r="I190" t="s">
        <v>691</v>
      </c>
      <c r="J190" t="s">
        <v>687</v>
      </c>
      <c r="K190" t="s">
        <v>691</v>
      </c>
      <c r="L190" t="s">
        <v>687</v>
      </c>
      <c r="M190" t="s">
        <v>687</v>
      </c>
      <c r="N190" t="s">
        <v>687</v>
      </c>
      <c r="O190" t="s">
        <v>691</v>
      </c>
      <c r="P190" t="s">
        <v>687</v>
      </c>
      <c r="Q190" s="2">
        <v>0</v>
      </c>
      <c r="R190" t="s">
        <v>687</v>
      </c>
      <c r="S190">
        <v>0</v>
      </c>
      <c r="T190" t="s">
        <v>687</v>
      </c>
      <c r="U190">
        <v>0</v>
      </c>
      <c r="V190" t="s">
        <v>687</v>
      </c>
      <c r="X190" t="s">
        <v>687</v>
      </c>
      <c r="Y190" t="s">
        <v>702</v>
      </c>
      <c r="Z190">
        <v>1</v>
      </c>
      <c r="AA190">
        <v>0</v>
      </c>
      <c r="AB190" t="s">
        <v>687</v>
      </c>
      <c r="AC190" t="s">
        <v>691</v>
      </c>
      <c r="AD190" t="s">
        <v>687</v>
      </c>
      <c r="AE190">
        <v>43000040</v>
      </c>
      <c r="AF190">
        <v>1</v>
      </c>
      <c r="AG190">
        <v>43000039</v>
      </c>
      <c r="AH190">
        <v>1</v>
      </c>
      <c r="AI190" s="2"/>
      <c r="AJ190" t="s">
        <v>1318</v>
      </c>
    </row>
    <row r="191" spans="1:36" x14ac:dyDescent="0.25">
      <c r="A191" t="s">
        <v>80</v>
      </c>
      <c r="B191">
        <v>206</v>
      </c>
      <c r="C191">
        <v>1</v>
      </c>
      <c r="D191" t="s">
        <v>753</v>
      </c>
      <c r="E191">
        <v>450</v>
      </c>
      <c r="F191">
        <v>9</v>
      </c>
      <c r="G191" t="s">
        <v>687</v>
      </c>
      <c r="H191" t="s">
        <v>691</v>
      </c>
      <c r="I191" t="s">
        <v>691</v>
      </c>
      <c r="J191" t="s">
        <v>687</v>
      </c>
      <c r="K191" t="s">
        <v>688</v>
      </c>
      <c r="L191" t="s">
        <v>687</v>
      </c>
      <c r="M191" t="s">
        <v>687</v>
      </c>
      <c r="N191" t="s">
        <v>687</v>
      </c>
      <c r="O191" t="s">
        <v>688</v>
      </c>
      <c r="P191" t="s">
        <v>687</v>
      </c>
      <c r="Q191" s="2">
        <v>0</v>
      </c>
      <c r="R191" t="s">
        <v>687</v>
      </c>
      <c r="S191" t="s">
        <v>687</v>
      </c>
      <c r="T191" t="s">
        <v>687</v>
      </c>
      <c r="U191">
        <v>0</v>
      </c>
      <c r="V191" t="s">
        <v>687</v>
      </c>
      <c r="X191" t="s">
        <v>687</v>
      </c>
      <c r="Y191" t="s">
        <v>691</v>
      </c>
      <c r="Z191">
        <v>1</v>
      </c>
      <c r="AA191">
        <v>0</v>
      </c>
      <c r="AB191" t="s">
        <v>687</v>
      </c>
      <c r="AC191">
        <v>0</v>
      </c>
      <c r="AD191" t="s">
        <v>687</v>
      </c>
      <c r="AE191">
        <v>44000149</v>
      </c>
      <c r="AF191">
        <v>1</v>
      </c>
      <c r="AG191">
        <v>44000019</v>
      </c>
      <c r="AH191">
        <v>1</v>
      </c>
      <c r="AI191" s="2"/>
      <c r="AJ191" t="s">
        <v>1318</v>
      </c>
    </row>
    <row r="192" spans="1:36" x14ac:dyDescent="0.25">
      <c r="A192" t="s">
        <v>1084</v>
      </c>
      <c r="B192">
        <v>6449</v>
      </c>
      <c r="C192">
        <v>1</v>
      </c>
      <c r="D192" t="s">
        <v>748</v>
      </c>
      <c r="E192">
        <v>760</v>
      </c>
      <c r="F192">
        <v>15</v>
      </c>
      <c r="G192" t="s">
        <v>687</v>
      </c>
      <c r="H192" t="s">
        <v>687</v>
      </c>
      <c r="I192" t="s">
        <v>687</v>
      </c>
      <c r="J192" t="s">
        <v>687</v>
      </c>
      <c r="K192" t="s">
        <v>687</v>
      </c>
      <c r="L192" t="s">
        <v>687</v>
      </c>
      <c r="M192" t="s">
        <v>687</v>
      </c>
      <c r="N192" t="s">
        <v>687</v>
      </c>
      <c r="O192">
        <v>0</v>
      </c>
      <c r="P192" t="s">
        <v>687</v>
      </c>
      <c r="Q192" s="2">
        <v>0</v>
      </c>
      <c r="R192" t="s">
        <v>687</v>
      </c>
      <c r="S192">
        <v>0</v>
      </c>
      <c r="T192" t="s">
        <v>687</v>
      </c>
      <c r="U192">
        <v>0</v>
      </c>
      <c r="V192" t="s">
        <v>687</v>
      </c>
      <c r="X192" t="s">
        <v>687</v>
      </c>
      <c r="Y192" t="s">
        <v>687</v>
      </c>
      <c r="Z192">
        <v>1</v>
      </c>
      <c r="AA192">
        <v>0</v>
      </c>
      <c r="AB192" t="s">
        <v>687</v>
      </c>
      <c r="AC192">
        <v>0</v>
      </c>
      <c r="AD192" t="s">
        <v>687</v>
      </c>
      <c r="AE192">
        <v>25003372</v>
      </c>
      <c r="AG192">
        <v>25000871</v>
      </c>
      <c r="AH192">
        <v>1</v>
      </c>
      <c r="AI192" s="2"/>
      <c r="AJ192" t="s">
        <v>1320</v>
      </c>
    </row>
    <row r="193" spans="1:36" x14ac:dyDescent="0.25">
      <c r="A193" t="s">
        <v>1083</v>
      </c>
      <c r="B193">
        <v>6448</v>
      </c>
      <c r="C193">
        <v>1</v>
      </c>
      <c r="D193" t="s">
        <v>748</v>
      </c>
      <c r="E193">
        <v>760</v>
      </c>
      <c r="F193">
        <v>15</v>
      </c>
      <c r="G193" t="s">
        <v>687</v>
      </c>
      <c r="H193" t="s">
        <v>691</v>
      </c>
      <c r="I193" t="s">
        <v>691</v>
      </c>
      <c r="J193" t="s">
        <v>687</v>
      </c>
      <c r="K193" t="s">
        <v>687</v>
      </c>
      <c r="L193" t="s">
        <v>687</v>
      </c>
      <c r="M193" t="s">
        <v>687</v>
      </c>
      <c r="N193" t="s">
        <v>687</v>
      </c>
      <c r="O193">
        <v>0</v>
      </c>
      <c r="P193" t="s">
        <v>687</v>
      </c>
      <c r="Q193" s="2">
        <v>0</v>
      </c>
      <c r="R193" t="s">
        <v>687</v>
      </c>
      <c r="S193">
        <v>0</v>
      </c>
      <c r="T193" t="s">
        <v>687</v>
      </c>
      <c r="U193">
        <v>0</v>
      </c>
      <c r="V193" t="s">
        <v>687</v>
      </c>
      <c r="X193" t="s">
        <v>687</v>
      </c>
      <c r="Y193" t="s">
        <v>691</v>
      </c>
      <c r="Z193">
        <v>1</v>
      </c>
      <c r="AA193">
        <v>0</v>
      </c>
      <c r="AB193" t="s">
        <v>687</v>
      </c>
      <c r="AC193">
        <v>0</v>
      </c>
      <c r="AD193" t="s">
        <v>687</v>
      </c>
      <c r="AE193">
        <v>25003371</v>
      </c>
      <c r="AG193">
        <v>25000870</v>
      </c>
      <c r="AH193">
        <v>1</v>
      </c>
      <c r="AI193" s="2"/>
      <c r="AJ193" t="s">
        <v>1318</v>
      </c>
    </row>
    <row r="194" spans="1:36" x14ac:dyDescent="0.25">
      <c r="A194" t="s">
        <v>653</v>
      </c>
      <c r="B194">
        <v>11004</v>
      </c>
      <c r="C194">
        <v>1</v>
      </c>
      <c r="D194" t="s">
        <v>708</v>
      </c>
      <c r="E194">
        <v>575</v>
      </c>
      <c r="F194">
        <v>9</v>
      </c>
      <c r="G194" t="s">
        <v>691</v>
      </c>
      <c r="H194" t="s">
        <v>691</v>
      </c>
      <c r="I194" t="s">
        <v>687</v>
      </c>
      <c r="J194" t="s">
        <v>687</v>
      </c>
      <c r="K194" t="s">
        <v>691</v>
      </c>
      <c r="L194" t="s">
        <v>691</v>
      </c>
      <c r="M194" t="s">
        <v>687</v>
      </c>
      <c r="N194" t="s">
        <v>687</v>
      </c>
      <c r="O194" t="s">
        <v>691</v>
      </c>
      <c r="P194" t="s">
        <v>691</v>
      </c>
      <c r="Q194" s="2">
        <v>0</v>
      </c>
      <c r="R194" t="s">
        <v>728</v>
      </c>
      <c r="S194" t="s">
        <v>688</v>
      </c>
      <c r="T194" t="s">
        <v>687</v>
      </c>
      <c r="U194">
        <v>0</v>
      </c>
      <c r="V194" t="s">
        <v>728</v>
      </c>
      <c r="X194" t="s">
        <v>687</v>
      </c>
      <c r="Y194" t="s">
        <v>688</v>
      </c>
      <c r="Z194">
        <v>1</v>
      </c>
      <c r="AA194">
        <v>0</v>
      </c>
      <c r="AB194" t="s">
        <v>728</v>
      </c>
      <c r="AC194">
        <v>0</v>
      </c>
      <c r="AD194" t="s">
        <v>728</v>
      </c>
      <c r="AE194">
        <v>36000514</v>
      </c>
      <c r="AF194">
        <v>1</v>
      </c>
      <c r="AG194">
        <v>36000513</v>
      </c>
      <c r="AH194">
        <v>1</v>
      </c>
      <c r="AI194" s="2"/>
      <c r="AJ194" t="s">
        <v>1321</v>
      </c>
    </row>
    <row r="195" spans="1:36" x14ac:dyDescent="0.25">
      <c r="A195" t="s">
        <v>832</v>
      </c>
      <c r="B195">
        <v>417</v>
      </c>
      <c r="C195">
        <v>1</v>
      </c>
      <c r="D195" t="s">
        <v>830</v>
      </c>
      <c r="E195">
        <v>846</v>
      </c>
      <c r="F195">
        <v>5</v>
      </c>
      <c r="G195" t="s">
        <v>687</v>
      </c>
      <c r="H195" t="s">
        <v>690</v>
      </c>
      <c r="I195" t="s">
        <v>691</v>
      </c>
      <c r="J195" t="s">
        <v>687</v>
      </c>
      <c r="K195" t="s">
        <v>691</v>
      </c>
      <c r="L195" t="s">
        <v>687</v>
      </c>
      <c r="M195" t="s">
        <v>687</v>
      </c>
      <c r="N195" t="s">
        <v>687</v>
      </c>
      <c r="O195" t="s">
        <v>688</v>
      </c>
      <c r="P195" t="s">
        <v>687</v>
      </c>
      <c r="Q195" s="2">
        <v>0</v>
      </c>
      <c r="R195" t="s">
        <v>687</v>
      </c>
      <c r="S195" t="s">
        <v>688</v>
      </c>
      <c r="T195" t="s">
        <v>687</v>
      </c>
      <c r="U195">
        <v>0</v>
      </c>
      <c r="V195" t="s">
        <v>687</v>
      </c>
      <c r="X195" t="s">
        <v>687</v>
      </c>
      <c r="Y195" t="s">
        <v>690</v>
      </c>
      <c r="Z195">
        <v>2</v>
      </c>
      <c r="AA195">
        <v>0</v>
      </c>
      <c r="AB195" t="s">
        <v>687</v>
      </c>
      <c r="AC195">
        <v>0</v>
      </c>
      <c r="AD195" t="s">
        <v>687</v>
      </c>
      <c r="AE195">
        <v>15000141</v>
      </c>
      <c r="AF195">
        <v>1</v>
      </c>
      <c r="AG195">
        <v>15000050</v>
      </c>
      <c r="AH195">
        <v>1</v>
      </c>
      <c r="AI195" s="2"/>
      <c r="AJ195" t="s">
        <v>1318</v>
      </c>
    </row>
    <row r="196" spans="1:36" x14ac:dyDescent="0.25">
      <c r="A196" t="s">
        <v>850</v>
      </c>
      <c r="B196">
        <v>464</v>
      </c>
      <c r="C196">
        <v>1</v>
      </c>
      <c r="D196" t="s">
        <v>757</v>
      </c>
      <c r="E196">
        <v>615</v>
      </c>
      <c r="F196">
        <v>1</v>
      </c>
      <c r="G196" t="s">
        <v>687</v>
      </c>
      <c r="H196" t="s">
        <v>702</v>
      </c>
      <c r="I196" t="s">
        <v>687</v>
      </c>
      <c r="J196" t="s">
        <v>687</v>
      </c>
      <c r="K196" t="s">
        <v>687</v>
      </c>
      <c r="L196" t="s">
        <v>687</v>
      </c>
      <c r="M196" t="s">
        <v>687</v>
      </c>
      <c r="N196" t="s">
        <v>687</v>
      </c>
      <c r="O196" t="s">
        <v>691</v>
      </c>
      <c r="P196" t="s">
        <v>687</v>
      </c>
      <c r="Q196" s="2">
        <v>0</v>
      </c>
      <c r="R196" t="s">
        <v>687</v>
      </c>
      <c r="S196" t="s">
        <v>691</v>
      </c>
      <c r="T196" t="s">
        <v>687</v>
      </c>
      <c r="U196">
        <v>0</v>
      </c>
      <c r="V196" t="s">
        <v>687</v>
      </c>
      <c r="X196" t="s">
        <v>687</v>
      </c>
      <c r="Y196" t="s">
        <v>702</v>
      </c>
      <c r="Z196">
        <v>1</v>
      </c>
      <c r="AA196">
        <v>0</v>
      </c>
      <c r="AB196" t="s">
        <v>687</v>
      </c>
      <c r="AC196">
        <v>0</v>
      </c>
      <c r="AD196" t="s">
        <v>687</v>
      </c>
      <c r="AE196">
        <v>21006120</v>
      </c>
      <c r="AF196">
        <v>1</v>
      </c>
      <c r="AG196">
        <v>21000224</v>
      </c>
      <c r="AH196">
        <v>1</v>
      </c>
      <c r="AI196" s="2"/>
      <c r="AJ196" t="s">
        <v>1318</v>
      </c>
    </row>
    <row r="197" spans="1:36" x14ac:dyDescent="0.25">
      <c r="A197" t="s">
        <v>1161</v>
      </c>
      <c r="B197">
        <v>1901</v>
      </c>
      <c r="C197">
        <v>1</v>
      </c>
      <c r="D197" t="s">
        <v>733</v>
      </c>
      <c r="E197">
        <v>615</v>
      </c>
      <c r="F197">
        <v>17</v>
      </c>
      <c r="G197" t="s">
        <v>728</v>
      </c>
      <c r="H197" t="s">
        <v>1303</v>
      </c>
      <c r="I197">
        <v>0</v>
      </c>
      <c r="J197" t="s">
        <v>728</v>
      </c>
      <c r="K197">
        <v>0</v>
      </c>
      <c r="L197" t="s">
        <v>728</v>
      </c>
      <c r="M197">
        <v>0</v>
      </c>
      <c r="N197" t="s">
        <v>728</v>
      </c>
      <c r="O197">
        <v>0</v>
      </c>
      <c r="P197" t="s">
        <v>728</v>
      </c>
      <c r="Q197" s="2">
        <v>0</v>
      </c>
      <c r="R197" t="s">
        <v>728</v>
      </c>
      <c r="S197">
        <v>0</v>
      </c>
      <c r="T197" t="s">
        <v>728</v>
      </c>
      <c r="U197">
        <v>0</v>
      </c>
      <c r="V197" t="s">
        <v>728</v>
      </c>
      <c r="X197" t="s">
        <v>728</v>
      </c>
      <c r="Y197">
        <v>0</v>
      </c>
      <c r="AA197">
        <v>0</v>
      </c>
      <c r="AB197" t="s">
        <v>728</v>
      </c>
      <c r="AC197">
        <v>0</v>
      </c>
      <c r="AD197" t="s">
        <v>728</v>
      </c>
      <c r="AE197" t="s">
        <v>806</v>
      </c>
      <c r="AG197" t="s">
        <v>806</v>
      </c>
      <c r="AI197" s="2"/>
      <c r="AJ197" s="11" t="s">
        <v>1319</v>
      </c>
    </row>
    <row r="198" spans="1:36" x14ac:dyDescent="0.25">
      <c r="A198" t="s">
        <v>361</v>
      </c>
      <c r="B198">
        <v>756</v>
      </c>
      <c r="C198">
        <v>2</v>
      </c>
      <c r="D198" t="s">
        <v>895</v>
      </c>
      <c r="E198">
        <v>157</v>
      </c>
      <c r="F198">
        <v>9</v>
      </c>
      <c r="G198" t="s">
        <v>687</v>
      </c>
      <c r="H198" t="s">
        <v>702</v>
      </c>
      <c r="I198" t="s">
        <v>688</v>
      </c>
      <c r="J198" t="s">
        <v>687</v>
      </c>
      <c r="K198" t="s">
        <v>688</v>
      </c>
      <c r="L198" t="s">
        <v>687</v>
      </c>
      <c r="M198" t="s">
        <v>687</v>
      </c>
      <c r="N198" t="s">
        <v>687</v>
      </c>
      <c r="O198" t="s">
        <v>688</v>
      </c>
      <c r="P198" t="s">
        <v>687</v>
      </c>
      <c r="Q198" s="2">
        <v>0</v>
      </c>
      <c r="R198">
        <v>0</v>
      </c>
      <c r="S198">
        <v>0</v>
      </c>
      <c r="T198">
        <v>0</v>
      </c>
      <c r="U198" t="s">
        <v>687</v>
      </c>
      <c r="V198" t="s">
        <v>687</v>
      </c>
      <c r="X198" t="s">
        <v>687</v>
      </c>
      <c r="Y198" t="s">
        <v>687</v>
      </c>
      <c r="Z198">
        <v>2</v>
      </c>
      <c r="AA198" t="s">
        <v>702</v>
      </c>
      <c r="AB198" t="s">
        <v>687</v>
      </c>
      <c r="AC198" t="s">
        <v>688</v>
      </c>
      <c r="AD198" t="s">
        <v>687</v>
      </c>
      <c r="AE198">
        <v>53000128</v>
      </c>
      <c r="AF198">
        <v>1</v>
      </c>
      <c r="AG198">
        <v>53000087</v>
      </c>
      <c r="AH198">
        <v>1</v>
      </c>
      <c r="AI198" s="2"/>
      <c r="AJ198" t="s">
        <v>1318</v>
      </c>
    </row>
    <row r="199" spans="1:36" x14ac:dyDescent="0.25">
      <c r="A199" t="s">
        <v>405</v>
      </c>
      <c r="B199">
        <v>845</v>
      </c>
      <c r="C199">
        <v>2</v>
      </c>
      <c r="D199" t="s">
        <v>900</v>
      </c>
      <c r="E199">
        <v>320</v>
      </c>
      <c r="F199">
        <v>9</v>
      </c>
      <c r="G199" t="s">
        <v>687</v>
      </c>
      <c r="H199" t="s">
        <v>687</v>
      </c>
      <c r="I199" t="s">
        <v>688</v>
      </c>
      <c r="J199" t="s">
        <v>687</v>
      </c>
      <c r="K199" t="s">
        <v>688</v>
      </c>
      <c r="L199" t="s">
        <v>687</v>
      </c>
      <c r="M199" t="s">
        <v>687</v>
      </c>
      <c r="N199" t="s">
        <v>687</v>
      </c>
      <c r="O199">
        <v>0</v>
      </c>
      <c r="P199" t="s">
        <v>687</v>
      </c>
      <c r="Q199" s="2">
        <v>0</v>
      </c>
      <c r="R199" t="s">
        <v>687</v>
      </c>
      <c r="S199" t="s">
        <v>687</v>
      </c>
      <c r="T199" t="s">
        <v>687</v>
      </c>
      <c r="U199">
        <v>0</v>
      </c>
      <c r="V199" t="s">
        <v>687</v>
      </c>
      <c r="X199" t="s">
        <v>687</v>
      </c>
      <c r="Y199" t="s">
        <v>687</v>
      </c>
      <c r="Z199">
        <v>1</v>
      </c>
      <c r="AA199">
        <v>0</v>
      </c>
      <c r="AB199" t="s">
        <v>687</v>
      </c>
      <c r="AC199">
        <v>0</v>
      </c>
      <c r="AD199" t="s">
        <v>687</v>
      </c>
      <c r="AE199">
        <v>57000332</v>
      </c>
      <c r="AF199">
        <v>1</v>
      </c>
      <c r="AG199">
        <v>57000112</v>
      </c>
      <c r="AH199">
        <v>1</v>
      </c>
      <c r="AI199" s="2"/>
      <c r="AJ199" t="s">
        <v>1320</v>
      </c>
    </row>
    <row r="200" spans="1:36" x14ac:dyDescent="0.25">
      <c r="A200" t="s">
        <v>611</v>
      </c>
      <c r="B200">
        <v>273</v>
      </c>
      <c r="C200">
        <v>1</v>
      </c>
      <c r="D200" t="s">
        <v>764</v>
      </c>
      <c r="E200">
        <v>665</v>
      </c>
      <c r="F200">
        <v>11</v>
      </c>
      <c r="G200" t="s">
        <v>687</v>
      </c>
      <c r="H200" t="s">
        <v>690</v>
      </c>
      <c r="I200" t="s">
        <v>688</v>
      </c>
      <c r="J200" t="s">
        <v>687</v>
      </c>
      <c r="K200" t="s">
        <v>688</v>
      </c>
      <c r="L200" t="s">
        <v>687</v>
      </c>
      <c r="M200" t="s">
        <v>687</v>
      </c>
      <c r="N200" t="s">
        <v>687</v>
      </c>
      <c r="O200" t="s">
        <v>688</v>
      </c>
      <c r="P200" t="s">
        <v>687</v>
      </c>
      <c r="Q200" s="2">
        <v>0</v>
      </c>
      <c r="R200" t="s">
        <v>687</v>
      </c>
      <c r="S200">
        <v>0</v>
      </c>
      <c r="T200" t="s">
        <v>687</v>
      </c>
      <c r="U200">
        <v>0</v>
      </c>
      <c r="V200" t="s">
        <v>687</v>
      </c>
      <c r="X200" t="s">
        <v>687</v>
      </c>
      <c r="Y200" t="s">
        <v>690</v>
      </c>
      <c r="Z200">
        <v>2</v>
      </c>
      <c r="AA200">
        <v>0</v>
      </c>
      <c r="AB200" t="s">
        <v>687</v>
      </c>
      <c r="AC200" t="s">
        <v>691</v>
      </c>
      <c r="AD200" t="s">
        <v>687</v>
      </c>
      <c r="AE200">
        <v>16000281</v>
      </c>
      <c r="AF200">
        <v>1</v>
      </c>
      <c r="AG200">
        <v>16000003</v>
      </c>
      <c r="AH200">
        <v>1</v>
      </c>
      <c r="AI200" s="2"/>
      <c r="AJ200" t="s">
        <v>1318</v>
      </c>
    </row>
    <row r="201" spans="1:36" x14ac:dyDescent="0.25">
      <c r="A201" t="s">
        <v>255</v>
      </c>
      <c r="B201">
        <v>561</v>
      </c>
      <c r="C201">
        <v>1</v>
      </c>
      <c r="D201" t="s">
        <v>745</v>
      </c>
      <c r="E201">
        <v>707</v>
      </c>
      <c r="F201">
        <v>5</v>
      </c>
      <c r="G201" t="s">
        <v>687</v>
      </c>
      <c r="H201" t="s">
        <v>702</v>
      </c>
      <c r="I201" t="s">
        <v>691</v>
      </c>
      <c r="J201" t="s">
        <v>687</v>
      </c>
      <c r="K201" t="s">
        <v>691</v>
      </c>
      <c r="L201" t="s">
        <v>687</v>
      </c>
      <c r="M201" t="s">
        <v>687</v>
      </c>
      <c r="N201" t="s">
        <v>687</v>
      </c>
      <c r="O201" t="s">
        <v>691</v>
      </c>
      <c r="P201" t="s">
        <v>687</v>
      </c>
      <c r="Q201" s="2">
        <v>0</v>
      </c>
      <c r="R201" t="s">
        <v>687</v>
      </c>
      <c r="S201" t="s">
        <v>687</v>
      </c>
      <c r="T201" t="s">
        <v>687</v>
      </c>
      <c r="U201">
        <v>0</v>
      </c>
      <c r="V201" t="s">
        <v>687</v>
      </c>
      <c r="X201" t="s">
        <v>687</v>
      </c>
      <c r="Y201" t="s">
        <v>702</v>
      </c>
      <c r="Z201">
        <v>1</v>
      </c>
      <c r="AA201">
        <v>0</v>
      </c>
      <c r="AB201" t="s">
        <v>687</v>
      </c>
      <c r="AC201">
        <v>0</v>
      </c>
      <c r="AD201" t="s">
        <v>687</v>
      </c>
      <c r="AE201">
        <v>23001109</v>
      </c>
      <c r="AF201">
        <v>1</v>
      </c>
      <c r="AG201">
        <v>23000162</v>
      </c>
      <c r="AH201">
        <v>1</v>
      </c>
      <c r="AI201" s="2"/>
      <c r="AJ201" t="s">
        <v>1318</v>
      </c>
    </row>
    <row r="202" spans="1:36" x14ac:dyDescent="0.25">
      <c r="A202" t="s">
        <v>384</v>
      </c>
      <c r="B202">
        <v>805</v>
      </c>
      <c r="C202">
        <v>2</v>
      </c>
      <c r="D202" t="s">
        <v>904</v>
      </c>
      <c r="E202">
        <v>336</v>
      </c>
      <c r="F202">
        <v>9</v>
      </c>
      <c r="G202" t="s">
        <v>687</v>
      </c>
      <c r="H202" t="s">
        <v>691</v>
      </c>
      <c r="I202" t="s">
        <v>691</v>
      </c>
      <c r="J202" t="s">
        <v>687</v>
      </c>
      <c r="K202" t="s">
        <v>691</v>
      </c>
      <c r="L202" t="s">
        <v>687</v>
      </c>
      <c r="M202" t="s">
        <v>687</v>
      </c>
      <c r="N202" t="s">
        <v>687</v>
      </c>
      <c r="O202" t="s">
        <v>688</v>
      </c>
      <c r="P202" t="s">
        <v>687</v>
      </c>
      <c r="Q202" s="2">
        <v>0</v>
      </c>
      <c r="R202">
        <v>0</v>
      </c>
      <c r="S202">
        <v>0</v>
      </c>
      <c r="T202">
        <v>0</v>
      </c>
      <c r="U202" t="s">
        <v>691</v>
      </c>
      <c r="V202" t="s">
        <v>687</v>
      </c>
      <c r="X202" t="s">
        <v>687</v>
      </c>
      <c r="Y202" t="s">
        <v>691</v>
      </c>
      <c r="Z202">
        <v>2</v>
      </c>
      <c r="AA202">
        <v>0</v>
      </c>
      <c r="AB202" t="s">
        <v>687</v>
      </c>
      <c r="AC202" t="s">
        <v>687</v>
      </c>
      <c r="AD202" t="s">
        <v>687</v>
      </c>
      <c r="AE202">
        <v>60000138</v>
      </c>
      <c r="AF202">
        <v>1</v>
      </c>
      <c r="AG202">
        <v>60000126</v>
      </c>
      <c r="AH202">
        <v>1</v>
      </c>
      <c r="AI202" s="2"/>
      <c r="AJ202" t="s">
        <v>1318</v>
      </c>
    </row>
    <row r="203" spans="1:36" x14ac:dyDescent="0.25">
      <c r="A203" t="s">
        <v>943</v>
      </c>
      <c r="B203">
        <v>1105</v>
      </c>
      <c r="C203">
        <v>1</v>
      </c>
      <c r="D203" t="s">
        <v>686</v>
      </c>
      <c r="E203">
        <v>787</v>
      </c>
      <c r="F203">
        <v>5</v>
      </c>
      <c r="G203" t="s">
        <v>687</v>
      </c>
      <c r="H203" t="s">
        <v>1303</v>
      </c>
      <c r="I203">
        <v>0</v>
      </c>
      <c r="J203" t="s">
        <v>687</v>
      </c>
      <c r="K203">
        <v>0</v>
      </c>
      <c r="L203" t="s">
        <v>687</v>
      </c>
      <c r="M203">
        <v>0</v>
      </c>
      <c r="N203" t="s">
        <v>687</v>
      </c>
      <c r="O203">
        <v>0</v>
      </c>
      <c r="P203" t="s">
        <v>687</v>
      </c>
      <c r="Q203" s="2">
        <v>0</v>
      </c>
      <c r="R203" t="s">
        <v>687</v>
      </c>
      <c r="S203">
        <v>0</v>
      </c>
      <c r="T203" t="s">
        <v>687</v>
      </c>
      <c r="U203">
        <v>0</v>
      </c>
      <c r="V203" t="s">
        <v>687</v>
      </c>
      <c r="X203" t="s">
        <v>687</v>
      </c>
      <c r="Y203">
        <v>0</v>
      </c>
      <c r="AA203">
        <v>0</v>
      </c>
      <c r="AB203" t="s">
        <v>687</v>
      </c>
      <c r="AC203">
        <v>0</v>
      </c>
      <c r="AD203" t="s">
        <v>687</v>
      </c>
      <c r="AE203">
        <v>1000471</v>
      </c>
      <c r="AG203">
        <v>1000470</v>
      </c>
      <c r="AI203" s="2"/>
      <c r="AJ203" t="s">
        <v>1319</v>
      </c>
    </row>
    <row r="204" spans="1:36" x14ac:dyDescent="0.25">
      <c r="A204" t="s">
        <v>110</v>
      </c>
      <c r="B204">
        <v>274</v>
      </c>
      <c r="C204">
        <v>1</v>
      </c>
      <c r="D204" t="s">
        <v>764</v>
      </c>
      <c r="E204">
        <v>846</v>
      </c>
      <c r="F204">
        <v>10</v>
      </c>
      <c r="G204" t="s">
        <v>687</v>
      </c>
      <c r="H204" t="s">
        <v>691</v>
      </c>
      <c r="I204" t="s">
        <v>691</v>
      </c>
      <c r="J204" t="s">
        <v>687</v>
      </c>
      <c r="K204" t="s">
        <v>691</v>
      </c>
      <c r="L204" t="s">
        <v>687</v>
      </c>
      <c r="M204" t="s">
        <v>687</v>
      </c>
      <c r="N204" t="s">
        <v>687</v>
      </c>
      <c r="O204" t="s">
        <v>687</v>
      </c>
      <c r="P204" t="s">
        <v>687</v>
      </c>
      <c r="Q204" s="2">
        <v>0</v>
      </c>
      <c r="R204" t="s">
        <v>687</v>
      </c>
      <c r="S204" t="s">
        <v>688</v>
      </c>
      <c r="T204" t="s">
        <v>687</v>
      </c>
      <c r="U204">
        <v>0</v>
      </c>
      <c r="V204" t="s">
        <v>687</v>
      </c>
      <c r="X204" t="s">
        <v>687</v>
      </c>
      <c r="Y204" t="s">
        <v>691</v>
      </c>
      <c r="Z204">
        <v>1</v>
      </c>
      <c r="AA204">
        <v>0</v>
      </c>
      <c r="AB204" t="s">
        <v>687</v>
      </c>
      <c r="AC204" t="s">
        <v>688</v>
      </c>
      <c r="AD204" t="s">
        <v>687</v>
      </c>
      <c r="AE204">
        <v>18000209</v>
      </c>
      <c r="AF204">
        <v>1</v>
      </c>
      <c r="AG204">
        <v>18000011</v>
      </c>
      <c r="AH204">
        <v>1</v>
      </c>
      <c r="AI204" s="2"/>
      <c r="AJ204" t="s">
        <v>1318</v>
      </c>
    </row>
    <row r="205" spans="1:36" x14ac:dyDescent="0.25">
      <c r="A205" t="s">
        <v>111</v>
      </c>
      <c r="B205">
        <v>275</v>
      </c>
      <c r="C205">
        <v>1</v>
      </c>
      <c r="D205" t="s">
        <v>764</v>
      </c>
      <c r="E205">
        <v>787</v>
      </c>
      <c r="F205">
        <v>11</v>
      </c>
      <c r="G205" t="s">
        <v>687</v>
      </c>
      <c r="H205" t="s">
        <v>702</v>
      </c>
      <c r="I205" t="s">
        <v>691</v>
      </c>
      <c r="J205" t="s">
        <v>687</v>
      </c>
      <c r="K205" t="s">
        <v>691</v>
      </c>
      <c r="L205" t="s">
        <v>687</v>
      </c>
      <c r="M205" t="s">
        <v>687</v>
      </c>
      <c r="N205" t="s">
        <v>687</v>
      </c>
      <c r="O205" t="s">
        <v>691</v>
      </c>
      <c r="P205" t="s">
        <v>687</v>
      </c>
      <c r="Q205" s="2">
        <v>0</v>
      </c>
      <c r="R205" t="s">
        <v>687</v>
      </c>
      <c r="S205">
        <v>0</v>
      </c>
      <c r="T205" t="s">
        <v>687</v>
      </c>
      <c r="U205">
        <v>0</v>
      </c>
      <c r="V205" t="s">
        <v>687</v>
      </c>
      <c r="X205" t="s">
        <v>687</v>
      </c>
      <c r="Y205" t="s">
        <v>702</v>
      </c>
      <c r="Z205">
        <v>1</v>
      </c>
      <c r="AA205">
        <v>0</v>
      </c>
      <c r="AB205" t="s">
        <v>687</v>
      </c>
      <c r="AC205">
        <v>0</v>
      </c>
      <c r="AD205" t="s">
        <v>687</v>
      </c>
      <c r="AE205">
        <v>9000142</v>
      </c>
      <c r="AG205">
        <v>9000012</v>
      </c>
      <c r="AH205">
        <v>1</v>
      </c>
      <c r="AI205" s="2"/>
      <c r="AJ205" t="s">
        <v>1318</v>
      </c>
    </row>
    <row r="206" spans="1:36" x14ac:dyDescent="0.25">
      <c r="A206" t="s">
        <v>406</v>
      </c>
      <c r="B206">
        <v>846</v>
      </c>
      <c r="C206">
        <v>2</v>
      </c>
      <c r="D206" t="s">
        <v>900</v>
      </c>
      <c r="E206">
        <v>370</v>
      </c>
      <c r="F206">
        <v>9</v>
      </c>
      <c r="G206" t="s">
        <v>687</v>
      </c>
      <c r="H206" t="s">
        <v>690</v>
      </c>
      <c r="I206" t="s">
        <v>691</v>
      </c>
      <c r="J206" t="s">
        <v>687</v>
      </c>
      <c r="K206" t="s">
        <v>691</v>
      </c>
      <c r="L206" t="s">
        <v>687</v>
      </c>
      <c r="M206" t="s">
        <v>687</v>
      </c>
      <c r="N206" t="s">
        <v>687</v>
      </c>
      <c r="O206" t="s">
        <v>691</v>
      </c>
      <c r="P206" t="s">
        <v>687</v>
      </c>
      <c r="Q206" s="2">
        <v>0</v>
      </c>
      <c r="R206" t="s">
        <v>687</v>
      </c>
      <c r="S206" t="s">
        <v>690</v>
      </c>
      <c r="T206" t="s">
        <v>687</v>
      </c>
      <c r="U206">
        <v>0</v>
      </c>
      <c r="V206" t="s">
        <v>687</v>
      </c>
      <c r="X206" t="s">
        <v>687</v>
      </c>
      <c r="Y206" t="s">
        <v>690</v>
      </c>
      <c r="Z206">
        <v>1</v>
      </c>
      <c r="AA206">
        <v>0</v>
      </c>
      <c r="AB206" t="s">
        <v>687</v>
      </c>
      <c r="AC206">
        <v>0</v>
      </c>
      <c r="AD206" t="s">
        <v>687</v>
      </c>
      <c r="AE206">
        <v>57000086</v>
      </c>
      <c r="AF206">
        <v>1</v>
      </c>
      <c r="AG206">
        <v>57000019</v>
      </c>
      <c r="AH206">
        <v>1</v>
      </c>
      <c r="AI206" s="2"/>
      <c r="AJ206" t="s">
        <v>1318</v>
      </c>
    </row>
    <row r="207" spans="1:36" x14ac:dyDescent="0.25">
      <c r="A207" t="s">
        <v>192</v>
      </c>
      <c r="B207">
        <v>466</v>
      </c>
      <c r="C207">
        <v>1</v>
      </c>
      <c r="D207" t="s">
        <v>757</v>
      </c>
      <c r="E207">
        <v>740</v>
      </c>
      <c r="F207">
        <v>2</v>
      </c>
      <c r="G207" t="s">
        <v>687</v>
      </c>
      <c r="H207" t="s">
        <v>688</v>
      </c>
      <c r="I207">
        <v>0</v>
      </c>
      <c r="J207" t="s">
        <v>687</v>
      </c>
      <c r="K207">
        <v>0</v>
      </c>
      <c r="L207" t="s">
        <v>687</v>
      </c>
      <c r="M207" t="s">
        <v>688</v>
      </c>
      <c r="N207" t="s">
        <v>687</v>
      </c>
      <c r="O207" t="s">
        <v>688</v>
      </c>
      <c r="P207" t="s">
        <v>687</v>
      </c>
      <c r="Q207" s="2">
        <v>0</v>
      </c>
      <c r="R207" t="s">
        <v>687</v>
      </c>
      <c r="S207">
        <v>0</v>
      </c>
      <c r="T207" t="s">
        <v>687</v>
      </c>
      <c r="U207">
        <v>0</v>
      </c>
      <c r="V207" t="s">
        <v>687</v>
      </c>
      <c r="X207" t="s">
        <v>687</v>
      </c>
      <c r="Y207" t="s">
        <v>688</v>
      </c>
      <c r="Z207">
        <v>1</v>
      </c>
      <c r="AA207">
        <v>0</v>
      </c>
      <c r="AB207" t="s">
        <v>687</v>
      </c>
      <c r="AC207">
        <v>0</v>
      </c>
      <c r="AD207" t="s">
        <v>687</v>
      </c>
      <c r="AE207">
        <v>21001910</v>
      </c>
      <c r="AG207">
        <v>21000375</v>
      </c>
      <c r="AH207">
        <v>1</v>
      </c>
      <c r="AI207" s="2"/>
      <c r="AJ207" t="s">
        <v>1320</v>
      </c>
    </row>
    <row r="208" spans="1:36" x14ac:dyDescent="0.25">
      <c r="A208" t="s">
        <v>34</v>
      </c>
      <c r="B208">
        <v>113</v>
      </c>
      <c r="C208">
        <v>1</v>
      </c>
      <c r="D208" t="s">
        <v>729</v>
      </c>
      <c r="E208">
        <v>510</v>
      </c>
      <c r="F208">
        <v>9</v>
      </c>
      <c r="G208" t="s">
        <v>687</v>
      </c>
      <c r="H208" t="s">
        <v>690</v>
      </c>
      <c r="I208" t="s">
        <v>691</v>
      </c>
      <c r="J208" t="s">
        <v>687</v>
      </c>
      <c r="K208" t="s">
        <v>691</v>
      </c>
      <c r="L208" t="s">
        <v>687</v>
      </c>
      <c r="M208" t="s">
        <v>687</v>
      </c>
      <c r="N208" t="s">
        <v>687</v>
      </c>
      <c r="O208" t="s">
        <v>688</v>
      </c>
      <c r="P208" t="s">
        <v>687</v>
      </c>
      <c r="Q208" s="2">
        <v>0</v>
      </c>
      <c r="R208">
        <v>0</v>
      </c>
      <c r="S208">
        <v>0</v>
      </c>
      <c r="T208">
        <v>0</v>
      </c>
      <c r="U208" t="s">
        <v>690</v>
      </c>
      <c r="V208" t="s">
        <v>687</v>
      </c>
      <c r="X208" t="s">
        <v>687</v>
      </c>
      <c r="Y208" t="s">
        <v>690</v>
      </c>
      <c r="Z208">
        <v>2</v>
      </c>
      <c r="AA208" t="s">
        <v>690</v>
      </c>
      <c r="AB208" t="s">
        <v>687</v>
      </c>
      <c r="AC208" t="s">
        <v>688</v>
      </c>
      <c r="AD208" t="s">
        <v>687</v>
      </c>
      <c r="AE208">
        <v>37000122</v>
      </c>
      <c r="AF208">
        <v>1</v>
      </c>
      <c r="AG208">
        <v>37000015</v>
      </c>
      <c r="AH208">
        <v>1</v>
      </c>
      <c r="AI208" s="2"/>
      <c r="AJ208" t="s">
        <v>1319</v>
      </c>
    </row>
    <row r="209" spans="1:36" x14ac:dyDescent="0.25">
      <c r="A209" t="s">
        <v>851</v>
      </c>
      <c r="B209">
        <v>467</v>
      </c>
      <c r="C209">
        <v>1</v>
      </c>
      <c r="D209" t="s">
        <v>757</v>
      </c>
      <c r="E209">
        <v>740</v>
      </c>
      <c r="F209">
        <v>5</v>
      </c>
      <c r="G209" t="s">
        <v>687</v>
      </c>
      <c r="H209" t="s">
        <v>690</v>
      </c>
      <c r="I209" t="s">
        <v>691</v>
      </c>
      <c r="J209" t="s">
        <v>687</v>
      </c>
      <c r="K209" t="s">
        <v>691</v>
      </c>
      <c r="L209" t="s">
        <v>687</v>
      </c>
      <c r="M209" t="s">
        <v>687</v>
      </c>
      <c r="N209" t="s">
        <v>687</v>
      </c>
      <c r="O209" t="s">
        <v>691</v>
      </c>
      <c r="P209" t="s">
        <v>687</v>
      </c>
      <c r="Q209" s="2">
        <v>0</v>
      </c>
      <c r="R209" t="s">
        <v>687</v>
      </c>
      <c r="S209" t="s">
        <v>690</v>
      </c>
      <c r="T209" t="s">
        <v>687</v>
      </c>
      <c r="U209">
        <v>0</v>
      </c>
      <c r="V209" t="s">
        <v>687</v>
      </c>
      <c r="X209" t="s">
        <v>687</v>
      </c>
      <c r="Y209" t="s">
        <v>690</v>
      </c>
      <c r="Z209">
        <v>1</v>
      </c>
      <c r="AA209">
        <v>0</v>
      </c>
      <c r="AB209" t="s">
        <v>687</v>
      </c>
      <c r="AC209">
        <v>0</v>
      </c>
      <c r="AD209" t="s">
        <v>687</v>
      </c>
      <c r="AE209">
        <v>21006050</v>
      </c>
      <c r="AF209">
        <v>1</v>
      </c>
      <c r="AG209">
        <v>21000324</v>
      </c>
      <c r="AH209">
        <v>1</v>
      </c>
      <c r="AI209" s="2"/>
      <c r="AJ209" t="s">
        <v>1318</v>
      </c>
    </row>
    <row r="210" spans="1:36" x14ac:dyDescent="0.25">
      <c r="A210" t="s">
        <v>772</v>
      </c>
      <c r="B210">
        <v>277</v>
      </c>
      <c r="C210">
        <v>1</v>
      </c>
      <c r="D210" t="s">
        <v>764</v>
      </c>
      <c r="E210">
        <v>730</v>
      </c>
      <c r="F210">
        <v>9</v>
      </c>
      <c r="G210" t="s">
        <v>687</v>
      </c>
      <c r="H210" t="s">
        <v>702</v>
      </c>
      <c r="I210" t="s">
        <v>691</v>
      </c>
      <c r="J210" t="s">
        <v>687</v>
      </c>
      <c r="K210" t="s">
        <v>691</v>
      </c>
      <c r="L210" t="s">
        <v>687</v>
      </c>
      <c r="M210" t="s">
        <v>687</v>
      </c>
      <c r="N210" t="s">
        <v>687</v>
      </c>
      <c r="O210" t="s">
        <v>691</v>
      </c>
      <c r="P210" t="s">
        <v>687</v>
      </c>
      <c r="Q210" s="2">
        <v>0</v>
      </c>
      <c r="R210" t="s">
        <v>687</v>
      </c>
      <c r="S210" t="s">
        <v>702</v>
      </c>
      <c r="T210" t="s">
        <v>687</v>
      </c>
      <c r="U210">
        <v>0</v>
      </c>
      <c r="V210" t="s">
        <v>687</v>
      </c>
      <c r="X210" t="s">
        <v>687</v>
      </c>
      <c r="Y210" t="s">
        <v>702</v>
      </c>
      <c r="Z210">
        <v>1</v>
      </c>
      <c r="AA210">
        <v>0</v>
      </c>
      <c r="AB210" t="s">
        <v>687</v>
      </c>
      <c r="AC210">
        <v>0</v>
      </c>
      <c r="AD210" t="s">
        <v>687</v>
      </c>
      <c r="AE210">
        <v>18000822</v>
      </c>
      <c r="AF210">
        <v>1</v>
      </c>
      <c r="AG210">
        <v>18000821</v>
      </c>
      <c r="AH210">
        <v>1</v>
      </c>
      <c r="AI210" s="2"/>
      <c r="AJ210" t="s">
        <v>1318</v>
      </c>
    </row>
    <row r="211" spans="1:36" x14ac:dyDescent="0.25">
      <c r="A211" t="s">
        <v>773</v>
      </c>
      <c r="B211">
        <v>278</v>
      </c>
      <c r="C211">
        <v>1</v>
      </c>
      <c r="D211" t="s">
        <v>764</v>
      </c>
      <c r="E211">
        <v>730</v>
      </c>
      <c r="F211">
        <v>13</v>
      </c>
      <c r="G211" t="s">
        <v>687</v>
      </c>
      <c r="H211" t="s">
        <v>702</v>
      </c>
      <c r="I211" t="s">
        <v>691</v>
      </c>
      <c r="J211" t="s">
        <v>687</v>
      </c>
      <c r="K211" t="s">
        <v>691</v>
      </c>
      <c r="L211" t="s">
        <v>687</v>
      </c>
      <c r="M211" t="s">
        <v>687</v>
      </c>
      <c r="N211" t="s">
        <v>687</v>
      </c>
      <c r="O211" t="s">
        <v>691</v>
      </c>
      <c r="P211" t="s">
        <v>687</v>
      </c>
      <c r="Q211" s="2">
        <v>0</v>
      </c>
      <c r="R211" t="s">
        <v>687</v>
      </c>
      <c r="S211" t="s">
        <v>702</v>
      </c>
      <c r="T211" t="s">
        <v>687</v>
      </c>
      <c r="U211">
        <v>0</v>
      </c>
      <c r="V211" t="s">
        <v>687</v>
      </c>
      <c r="X211" t="s">
        <v>687</v>
      </c>
      <c r="Y211" t="s">
        <v>690</v>
      </c>
      <c r="Z211">
        <v>1</v>
      </c>
      <c r="AA211">
        <v>0</v>
      </c>
      <c r="AB211" t="s">
        <v>687</v>
      </c>
      <c r="AC211">
        <v>0</v>
      </c>
      <c r="AD211" t="s">
        <v>687</v>
      </c>
      <c r="AE211">
        <v>18000800</v>
      </c>
      <c r="AF211">
        <v>1</v>
      </c>
      <c r="AG211">
        <v>18000799</v>
      </c>
      <c r="AH211">
        <v>1</v>
      </c>
      <c r="AI211" s="2"/>
      <c r="AJ211" t="s">
        <v>1318</v>
      </c>
    </row>
    <row r="212" spans="1:36" x14ac:dyDescent="0.25">
      <c r="A212" t="s">
        <v>774</v>
      </c>
      <c r="B212">
        <v>279</v>
      </c>
      <c r="C212">
        <v>1</v>
      </c>
      <c r="D212" t="s">
        <v>764</v>
      </c>
      <c r="E212">
        <v>787</v>
      </c>
      <c r="F212">
        <v>9</v>
      </c>
      <c r="G212" t="s">
        <v>687</v>
      </c>
      <c r="H212" t="s">
        <v>687</v>
      </c>
      <c r="I212" t="s">
        <v>688</v>
      </c>
      <c r="J212" t="s">
        <v>687</v>
      </c>
      <c r="K212" t="s">
        <v>688</v>
      </c>
      <c r="L212" t="s">
        <v>687</v>
      </c>
      <c r="M212" t="s">
        <v>687</v>
      </c>
      <c r="N212" t="s">
        <v>687</v>
      </c>
      <c r="O212" t="s">
        <v>687</v>
      </c>
      <c r="P212" t="s">
        <v>687</v>
      </c>
      <c r="Q212" s="2">
        <v>0</v>
      </c>
      <c r="R212" t="s">
        <v>687</v>
      </c>
      <c r="S212" t="s">
        <v>688</v>
      </c>
      <c r="T212" t="s">
        <v>687</v>
      </c>
      <c r="U212">
        <v>0</v>
      </c>
      <c r="V212" t="s">
        <v>687</v>
      </c>
      <c r="X212" t="s">
        <v>687</v>
      </c>
      <c r="Y212" t="s">
        <v>687</v>
      </c>
      <c r="Z212">
        <v>1</v>
      </c>
      <c r="AA212">
        <v>0</v>
      </c>
      <c r="AB212" t="s">
        <v>687</v>
      </c>
      <c r="AC212">
        <v>0</v>
      </c>
      <c r="AD212" t="s">
        <v>687</v>
      </c>
      <c r="AE212">
        <v>9000894</v>
      </c>
      <c r="AF212">
        <v>1</v>
      </c>
      <c r="AG212">
        <v>9000893</v>
      </c>
      <c r="AH212">
        <v>1</v>
      </c>
      <c r="AI212" s="2"/>
      <c r="AJ212" t="s">
        <v>1320</v>
      </c>
    </row>
    <row r="213" spans="1:36" x14ac:dyDescent="0.25">
      <c r="A213" t="s">
        <v>775</v>
      </c>
      <c r="B213">
        <v>281</v>
      </c>
      <c r="C213">
        <v>1</v>
      </c>
      <c r="D213" t="s">
        <v>764</v>
      </c>
      <c r="E213">
        <v>730</v>
      </c>
      <c r="F213">
        <v>13</v>
      </c>
      <c r="G213" t="s">
        <v>687</v>
      </c>
      <c r="H213" t="s">
        <v>702</v>
      </c>
      <c r="I213" t="s">
        <v>691</v>
      </c>
      <c r="J213" t="s">
        <v>687</v>
      </c>
      <c r="K213" t="s">
        <v>691</v>
      </c>
      <c r="L213" t="s">
        <v>687</v>
      </c>
      <c r="M213" t="s">
        <v>687</v>
      </c>
      <c r="N213" t="s">
        <v>687</v>
      </c>
      <c r="O213" t="s">
        <v>691</v>
      </c>
      <c r="P213" t="s">
        <v>687</v>
      </c>
      <c r="Q213" s="2">
        <v>0</v>
      </c>
      <c r="R213" t="s">
        <v>687</v>
      </c>
      <c r="S213" t="s">
        <v>702</v>
      </c>
      <c r="T213" t="s">
        <v>687</v>
      </c>
      <c r="U213">
        <v>0</v>
      </c>
      <c r="V213" t="s">
        <v>687</v>
      </c>
      <c r="X213" t="s">
        <v>687</v>
      </c>
      <c r="Y213" t="s">
        <v>690</v>
      </c>
      <c r="Z213">
        <v>1</v>
      </c>
      <c r="AA213">
        <v>0</v>
      </c>
      <c r="AB213" t="s">
        <v>687</v>
      </c>
      <c r="AC213">
        <v>0</v>
      </c>
      <c r="AD213" t="s">
        <v>687</v>
      </c>
      <c r="AE213">
        <v>18000802</v>
      </c>
      <c r="AF213">
        <v>1</v>
      </c>
      <c r="AG213">
        <v>18000801</v>
      </c>
      <c r="AH213">
        <v>1</v>
      </c>
      <c r="AI213" s="2"/>
      <c r="AJ213" t="s">
        <v>1318</v>
      </c>
    </row>
    <row r="214" spans="1:36" x14ac:dyDescent="0.25">
      <c r="A214" t="s">
        <v>776</v>
      </c>
      <c r="B214">
        <v>282</v>
      </c>
      <c r="C214">
        <v>1</v>
      </c>
      <c r="D214" t="s">
        <v>764</v>
      </c>
      <c r="E214">
        <v>787</v>
      </c>
      <c r="F214">
        <v>10</v>
      </c>
      <c r="G214" t="s">
        <v>687</v>
      </c>
      <c r="H214" t="s">
        <v>687</v>
      </c>
      <c r="I214" t="s">
        <v>688</v>
      </c>
      <c r="J214" t="s">
        <v>687</v>
      </c>
      <c r="K214" t="s">
        <v>687</v>
      </c>
      <c r="L214" t="s">
        <v>687</v>
      </c>
      <c r="M214" t="s">
        <v>687</v>
      </c>
      <c r="N214" t="s">
        <v>687</v>
      </c>
      <c r="O214" t="s">
        <v>688</v>
      </c>
      <c r="P214" t="s">
        <v>687</v>
      </c>
      <c r="Q214" s="2">
        <v>0</v>
      </c>
      <c r="R214" t="s">
        <v>687</v>
      </c>
      <c r="S214" t="s">
        <v>687</v>
      </c>
      <c r="T214" t="s">
        <v>687</v>
      </c>
      <c r="U214">
        <v>0</v>
      </c>
      <c r="V214" t="s">
        <v>687</v>
      </c>
      <c r="X214" t="s">
        <v>687</v>
      </c>
      <c r="Y214" t="s">
        <v>688</v>
      </c>
      <c r="Z214">
        <v>1</v>
      </c>
      <c r="AA214">
        <v>0</v>
      </c>
      <c r="AB214" t="s">
        <v>687</v>
      </c>
      <c r="AC214">
        <v>0</v>
      </c>
      <c r="AD214" t="s">
        <v>687</v>
      </c>
      <c r="AE214">
        <v>9000896</v>
      </c>
      <c r="AF214">
        <v>1</v>
      </c>
      <c r="AG214">
        <v>9000895</v>
      </c>
      <c r="AH214">
        <v>1</v>
      </c>
      <c r="AI214" s="2"/>
      <c r="AJ214" t="s">
        <v>1320</v>
      </c>
    </row>
    <row r="215" spans="1:36" x14ac:dyDescent="0.25">
      <c r="A215" t="s">
        <v>964</v>
      </c>
      <c r="B215">
        <v>1209</v>
      </c>
      <c r="C215">
        <v>1</v>
      </c>
      <c r="D215" t="s">
        <v>764</v>
      </c>
      <c r="E215">
        <v>730</v>
      </c>
      <c r="F215">
        <v>13</v>
      </c>
      <c r="G215" t="s">
        <v>687</v>
      </c>
      <c r="H215" t="s">
        <v>1303</v>
      </c>
      <c r="I215">
        <v>0</v>
      </c>
      <c r="J215" t="s">
        <v>687</v>
      </c>
      <c r="K215">
        <v>0</v>
      </c>
      <c r="L215" t="s">
        <v>687</v>
      </c>
      <c r="M215">
        <v>0</v>
      </c>
      <c r="N215" t="s">
        <v>687</v>
      </c>
      <c r="O215">
        <v>0</v>
      </c>
      <c r="P215" t="s">
        <v>687</v>
      </c>
      <c r="Q215" s="2">
        <v>0</v>
      </c>
      <c r="R215" t="s">
        <v>687</v>
      </c>
      <c r="S215">
        <v>0</v>
      </c>
      <c r="T215" t="s">
        <v>687</v>
      </c>
      <c r="U215">
        <v>0</v>
      </c>
      <c r="V215" t="s">
        <v>687</v>
      </c>
      <c r="X215" t="s">
        <v>687</v>
      </c>
      <c r="Y215">
        <v>0</v>
      </c>
      <c r="AA215">
        <v>0</v>
      </c>
      <c r="AB215" t="s">
        <v>687</v>
      </c>
      <c r="AC215">
        <v>0</v>
      </c>
      <c r="AD215" t="s">
        <v>687</v>
      </c>
      <c r="AE215">
        <v>18000804</v>
      </c>
      <c r="AG215">
        <v>18000803</v>
      </c>
      <c r="AI215" s="2"/>
      <c r="AJ215" t="s">
        <v>1319</v>
      </c>
    </row>
    <row r="216" spans="1:36" x14ac:dyDescent="0.25">
      <c r="A216" t="s">
        <v>777</v>
      </c>
      <c r="B216">
        <v>283</v>
      </c>
      <c r="C216">
        <v>1</v>
      </c>
      <c r="D216" t="s">
        <v>764</v>
      </c>
      <c r="E216">
        <v>787</v>
      </c>
      <c r="F216">
        <v>9</v>
      </c>
      <c r="G216" t="s">
        <v>687</v>
      </c>
      <c r="H216" t="s">
        <v>688</v>
      </c>
      <c r="I216" t="s">
        <v>688</v>
      </c>
      <c r="J216" t="s">
        <v>687</v>
      </c>
      <c r="K216" t="s">
        <v>688</v>
      </c>
      <c r="L216" t="s">
        <v>687</v>
      </c>
      <c r="M216" t="s">
        <v>688</v>
      </c>
      <c r="N216" t="s">
        <v>687</v>
      </c>
      <c r="O216" t="s">
        <v>688</v>
      </c>
      <c r="P216" t="s">
        <v>687</v>
      </c>
      <c r="Q216" s="2">
        <v>0</v>
      </c>
      <c r="R216" t="s">
        <v>687</v>
      </c>
      <c r="S216" t="s">
        <v>688</v>
      </c>
      <c r="T216" t="s">
        <v>687</v>
      </c>
      <c r="U216">
        <v>0</v>
      </c>
      <c r="V216" t="s">
        <v>687</v>
      </c>
      <c r="X216" t="s">
        <v>687</v>
      </c>
      <c r="Y216" t="s">
        <v>688</v>
      </c>
      <c r="Z216">
        <v>1</v>
      </c>
      <c r="AA216">
        <v>0</v>
      </c>
      <c r="AB216" t="s">
        <v>687</v>
      </c>
      <c r="AC216">
        <v>0</v>
      </c>
      <c r="AD216" t="s">
        <v>687</v>
      </c>
      <c r="AE216">
        <v>9000898</v>
      </c>
      <c r="AF216">
        <v>1</v>
      </c>
      <c r="AG216">
        <v>9000897</v>
      </c>
      <c r="AH216">
        <v>1</v>
      </c>
      <c r="AI216" s="2"/>
      <c r="AJ216" t="s">
        <v>1320</v>
      </c>
    </row>
    <row r="217" spans="1:36" x14ac:dyDescent="0.25">
      <c r="A217" t="s">
        <v>778</v>
      </c>
      <c r="B217">
        <v>284</v>
      </c>
      <c r="C217">
        <v>1</v>
      </c>
      <c r="D217" t="s">
        <v>764</v>
      </c>
      <c r="E217">
        <v>730</v>
      </c>
      <c r="F217">
        <v>9</v>
      </c>
      <c r="G217" t="s">
        <v>687</v>
      </c>
      <c r="H217" t="s">
        <v>702</v>
      </c>
      <c r="I217" t="s">
        <v>691</v>
      </c>
      <c r="J217" t="s">
        <v>687</v>
      </c>
      <c r="K217" t="s">
        <v>691</v>
      </c>
      <c r="L217" t="s">
        <v>687</v>
      </c>
      <c r="M217" t="s">
        <v>687</v>
      </c>
      <c r="N217" t="s">
        <v>687</v>
      </c>
      <c r="O217" t="s">
        <v>691</v>
      </c>
      <c r="P217" t="s">
        <v>687</v>
      </c>
      <c r="Q217" s="2">
        <v>0</v>
      </c>
      <c r="R217" t="s">
        <v>687</v>
      </c>
      <c r="S217" t="s">
        <v>702</v>
      </c>
      <c r="T217" t="s">
        <v>687</v>
      </c>
      <c r="U217">
        <v>0</v>
      </c>
      <c r="V217" t="s">
        <v>687</v>
      </c>
      <c r="X217" t="s">
        <v>687</v>
      </c>
      <c r="Y217" t="s">
        <v>702</v>
      </c>
      <c r="Z217">
        <v>1</v>
      </c>
      <c r="AA217">
        <v>0</v>
      </c>
      <c r="AB217" t="s">
        <v>687</v>
      </c>
      <c r="AC217">
        <v>0</v>
      </c>
      <c r="AD217" t="s">
        <v>687</v>
      </c>
      <c r="AE217">
        <v>18000824</v>
      </c>
      <c r="AF217">
        <v>1</v>
      </c>
      <c r="AG217">
        <v>18000823</v>
      </c>
      <c r="AH217">
        <v>1</v>
      </c>
      <c r="AI217" s="2"/>
      <c r="AJ217" t="s">
        <v>1318</v>
      </c>
    </row>
    <row r="218" spans="1:36" x14ac:dyDescent="0.25">
      <c r="A218" t="s">
        <v>612</v>
      </c>
      <c r="B218">
        <v>285</v>
      </c>
      <c r="C218">
        <v>1</v>
      </c>
      <c r="D218" t="s">
        <v>764</v>
      </c>
      <c r="E218">
        <v>840</v>
      </c>
      <c r="F218">
        <v>9</v>
      </c>
      <c r="G218" t="s">
        <v>687</v>
      </c>
      <c r="H218" t="s">
        <v>691</v>
      </c>
      <c r="I218" t="s">
        <v>687</v>
      </c>
      <c r="J218" t="s">
        <v>687</v>
      </c>
      <c r="K218" t="s">
        <v>691</v>
      </c>
      <c r="L218" t="s">
        <v>687</v>
      </c>
      <c r="M218" t="s">
        <v>687</v>
      </c>
      <c r="N218" t="s">
        <v>687</v>
      </c>
      <c r="O218" t="s">
        <v>687</v>
      </c>
      <c r="P218" t="s">
        <v>687</v>
      </c>
      <c r="Q218" s="2">
        <v>0</v>
      </c>
      <c r="R218">
        <v>0</v>
      </c>
      <c r="S218">
        <v>0</v>
      </c>
      <c r="T218">
        <v>0</v>
      </c>
      <c r="U218" t="s">
        <v>691</v>
      </c>
      <c r="V218" t="s">
        <v>687</v>
      </c>
      <c r="X218" t="s">
        <v>687</v>
      </c>
      <c r="Y218" t="s">
        <v>687</v>
      </c>
      <c r="Z218">
        <v>2</v>
      </c>
      <c r="AA218">
        <v>0</v>
      </c>
      <c r="AB218" t="s">
        <v>687</v>
      </c>
      <c r="AC218" t="s">
        <v>687</v>
      </c>
      <c r="AD218" t="s">
        <v>687</v>
      </c>
      <c r="AE218">
        <v>14000045</v>
      </c>
      <c r="AF218">
        <v>1</v>
      </c>
      <c r="AG218">
        <v>14000037</v>
      </c>
      <c r="AH218">
        <v>1</v>
      </c>
      <c r="AI218" s="2"/>
      <c r="AJ218" t="s">
        <v>1318</v>
      </c>
    </row>
    <row r="219" spans="1:36" x14ac:dyDescent="0.25">
      <c r="A219" t="s">
        <v>307</v>
      </c>
      <c r="B219">
        <v>665</v>
      </c>
      <c r="C219">
        <v>2</v>
      </c>
      <c r="D219" t="s">
        <v>891</v>
      </c>
      <c r="E219">
        <v>326</v>
      </c>
      <c r="F219">
        <v>9</v>
      </c>
      <c r="G219" t="s">
        <v>687</v>
      </c>
      <c r="H219" t="s">
        <v>691</v>
      </c>
      <c r="I219" t="s">
        <v>691</v>
      </c>
      <c r="J219" t="s">
        <v>687</v>
      </c>
      <c r="K219" t="s">
        <v>691</v>
      </c>
      <c r="L219" t="s">
        <v>687</v>
      </c>
      <c r="M219" t="s">
        <v>687</v>
      </c>
      <c r="N219" t="s">
        <v>687</v>
      </c>
      <c r="O219" t="s">
        <v>691</v>
      </c>
      <c r="P219" t="s">
        <v>687</v>
      </c>
      <c r="Q219" s="2">
        <v>0</v>
      </c>
      <c r="R219" t="s">
        <v>687</v>
      </c>
      <c r="S219" t="s">
        <v>687</v>
      </c>
      <c r="T219" t="s">
        <v>687</v>
      </c>
      <c r="U219">
        <v>0</v>
      </c>
      <c r="V219" t="s">
        <v>687</v>
      </c>
      <c r="X219" t="s">
        <v>687</v>
      </c>
      <c r="Y219" t="s">
        <v>687</v>
      </c>
      <c r="Z219">
        <v>1</v>
      </c>
      <c r="AA219">
        <v>0</v>
      </c>
      <c r="AB219" t="s">
        <v>687</v>
      </c>
      <c r="AC219">
        <v>0</v>
      </c>
      <c r="AD219" t="s">
        <v>687</v>
      </c>
      <c r="AE219">
        <v>51000222</v>
      </c>
      <c r="AF219">
        <v>1</v>
      </c>
      <c r="AG219">
        <v>51000060</v>
      </c>
      <c r="AH219">
        <v>1</v>
      </c>
      <c r="AI219" s="2"/>
      <c r="AJ219" t="s">
        <v>1318</v>
      </c>
    </row>
    <row r="220" spans="1:36" x14ac:dyDescent="0.25">
      <c r="A220" t="s">
        <v>711</v>
      </c>
      <c r="B220">
        <v>41</v>
      </c>
      <c r="C220">
        <v>1</v>
      </c>
      <c r="D220" t="s">
        <v>708</v>
      </c>
      <c r="E220">
        <v>530</v>
      </c>
      <c r="F220">
        <v>9</v>
      </c>
      <c r="G220" t="s">
        <v>687</v>
      </c>
      <c r="H220" t="s">
        <v>691</v>
      </c>
      <c r="I220" t="s">
        <v>688</v>
      </c>
      <c r="J220" t="s">
        <v>687</v>
      </c>
      <c r="K220" t="s">
        <v>687</v>
      </c>
      <c r="L220" t="s">
        <v>687</v>
      </c>
      <c r="M220" t="s">
        <v>687</v>
      </c>
      <c r="N220" t="s">
        <v>687</v>
      </c>
      <c r="O220" t="s">
        <v>688</v>
      </c>
      <c r="P220" t="s">
        <v>687</v>
      </c>
      <c r="Q220" s="2">
        <v>0</v>
      </c>
      <c r="R220" t="s">
        <v>687</v>
      </c>
      <c r="S220" t="s">
        <v>691</v>
      </c>
      <c r="T220" t="s">
        <v>687</v>
      </c>
      <c r="U220">
        <v>0</v>
      </c>
      <c r="V220" t="s">
        <v>687</v>
      </c>
      <c r="X220" t="s">
        <v>687</v>
      </c>
      <c r="Y220" t="s">
        <v>691</v>
      </c>
      <c r="Z220">
        <v>1</v>
      </c>
      <c r="AA220">
        <v>0</v>
      </c>
      <c r="AB220" t="s">
        <v>687</v>
      </c>
      <c r="AC220">
        <v>0</v>
      </c>
      <c r="AD220" t="s">
        <v>687</v>
      </c>
      <c r="AE220">
        <v>31000442</v>
      </c>
      <c r="AF220">
        <v>1</v>
      </c>
      <c r="AG220">
        <v>31000002</v>
      </c>
      <c r="AH220">
        <v>1</v>
      </c>
      <c r="AI220" s="2"/>
      <c r="AJ220" t="s">
        <v>1318</v>
      </c>
    </row>
    <row r="221" spans="1:36" x14ac:dyDescent="0.25">
      <c r="A221" t="s">
        <v>12</v>
      </c>
      <c r="B221">
        <v>42</v>
      </c>
      <c r="C221">
        <v>1</v>
      </c>
      <c r="D221" t="s">
        <v>708</v>
      </c>
      <c r="E221">
        <v>573</v>
      </c>
      <c r="F221">
        <v>5</v>
      </c>
      <c r="G221" t="s">
        <v>687</v>
      </c>
      <c r="H221" t="s">
        <v>691</v>
      </c>
      <c r="I221" t="s">
        <v>688</v>
      </c>
      <c r="J221" t="s">
        <v>687</v>
      </c>
      <c r="K221" t="s">
        <v>691</v>
      </c>
      <c r="L221" t="s">
        <v>687</v>
      </c>
      <c r="M221" t="s">
        <v>687</v>
      </c>
      <c r="N221" t="s">
        <v>687</v>
      </c>
      <c r="O221" t="s">
        <v>688</v>
      </c>
      <c r="P221" t="s">
        <v>687</v>
      </c>
      <c r="Q221" s="2">
        <v>0</v>
      </c>
      <c r="R221" t="s">
        <v>687</v>
      </c>
      <c r="S221" t="s">
        <v>687</v>
      </c>
      <c r="T221" t="s">
        <v>687</v>
      </c>
      <c r="U221">
        <v>0</v>
      </c>
      <c r="V221" t="s">
        <v>687</v>
      </c>
      <c r="X221" t="s">
        <v>687</v>
      </c>
      <c r="Y221" t="s">
        <v>687</v>
      </c>
      <c r="Z221">
        <v>2</v>
      </c>
      <c r="AA221">
        <v>0</v>
      </c>
      <c r="AB221" t="s">
        <v>687</v>
      </c>
      <c r="AC221">
        <v>0</v>
      </c>
      <c r="AD221" t="s">
        <v>687</v>
      </c>
      <c r="AE221">
        <v>30000168</v>
      </c>
      <c r="AF221">
        <v>1</v>
      </c>
      <c r="AG221">
        <v>30000035</v>
      </c>
      <c r="AH221">
        <v>1</v>
      </c>
      <c r="AI221" s="2"/>
      <c r="AJ221" t="s">
        <v>1319</v>
      </c>
    </row>
    <row r="222" spans="1:36" x14ac:dyDescent="0.25">
      <c r="A222" t="s">
        <v>467</v>
      </c>
      <c r="B222">
        <v>997</v>
      </c>
      <c r="C222">
        <v>1</v>
      </c>
      <c r="D222" t="s">
        <v>686</v>
      </c>
      <c r="E222">
        <v>787</v>
      </c>
      <c r="F222">
        <v>5</v>
      </c>
      <c r="G222" t="s">
        <v>687</v>
      </c>
      <c r="H222" t="s">
        <v>687</v>
      </c>
      <c r="I222" t="s">
        <v>687</v>
      </c>
      <c r="J222" t="s">
        <v>687</v>
      </c>
      <c r="K222" t="s">
        <v>1322</v>
      </c>
      <c r="L222" t="s">
        <v>687</v>
      </c>
      <c r="M222" t="s">
        <v>687</v>
      </c>
      <c r="N222" t="s">
        <v>687</v>
      </c>
      <c r="O222">
        <v>0</v>
      </c>
      <c r="P222" t="s">
        <v>687</v>
      </c>
      <c r="Q222" s="2">
        <v>0</v>
      </c>
      <c r="R222" t="s">
        <v>687</v>
      </c>
      <c r="S222">
        <v>0</v>
      </c>
      <c r="T222" t="s">
        <v>687</v>
      </c>
      <c r="U222">
        <v>0</v>
      </c>
      <c r="V222" t="s">
        <v>687</v>
      </c>
      <c r="X222" t="s">
        <v>687</v>
      </c>
      <c r="Y222" t="s">
        <v>688</v>
      </c>
      <c r="Z222">
        <v>1</v>
      </c>
      <c r="AA222">
        <v>0</v>
      </c>
      <c r="AB222" t="s">
        <v>687</v>
      </c>
      <c r="AC222">
        <v>0</v>
      </c>
      <c r="AD222" t="s">
        <v>687</v>
      </c>
      <c r="AE222">
        <v>1000440</v>
      </c>
      <c r="AG222">
        <v>1000439</v>
      </c>
      <c r="AH222">
        <v>1</v>
      </c>
      <c r="AI222" s="2"/>
      <c r="AJ222" t="s">
        <v>1320</v>
      </c>
    </row>
    <row r="223" spans="1:36" x14ac:dyDescent="0.25">
      <c r="A223" t="s">
        <v>1066</v>
      </c>
      <c r="B223">
        <v>3004</v>
      </c>
      <c r="C223">
        <v>1</v>
      </c>
      <c r="D223" t="s">
        <v>748</v>
      </c>
      <c r="E223">
        <v>760</v>
      </c>
      <c r="F223">
        <v>1</v>
      </c>
      <c r="G223" t="s">
        <v>687</v>
      </c>
      <c r="H223" t="s">
        <v>690</v>
      </c>
      <c r="I223" t="s">
        <v>688</v>
      </c>
      <c r="J223" t="s">
        <v>687</v>
      </c>
      <c r="K223" t="s">
        <v>688</v>
      </c>
      <c r="L223" t="s">
        <v>687</v>
      </c>
      <c r="M223" t="s">
        <v>687</v>
      </c>
      <c r="N223" t="s">
        <v>687</v>
      </c>
      <c r="O223" t="s">
        <v>691</v>
      </c>
      <c r="P223" t="s">
        <v>687</v>
      </c>
      <c r="Q223" s="2">
        <v>0</v>
      </c>
      <c r="R223" t="s">
        <v>687</v>
      </c>
      <c r="S223" t="s">
        <v>690</v>
      </c>
      <c r="T223" t="s">
        <v>687</v>
      </c>
      <c r="U223">
        <v>0</v>
      </c>
      <c r="V223" t="s">
        <v>687</v>
      </c>
      <c r="X223" t="s">
        <v>687</v>
      </c>
      <c r="Y223" t="s">
        <v>690</v>
      </c>
      <c r="Z223">
        <v>1</v>
      </c>
      <c r="AA223">
        <v>0</v>
      </c>
      <c r="AB223" t="s">
        <v>687</v>
      </c>
      <c r="AC223">
        <v>0</v>
      </c>
      <c r="AD223" t="s">
        <v>687</v>
      </c>
      <c r="AE223">
        <v>25003752</v>
      </c>
      <c r="AF223">
        <v>1</v>
      </c>
      <c r="AG223">
        <v>25003751</v>
      </c>
      <c r="AH223">
        <v>1</v>
      </c>
      <c r="AI223" s="2"/>
      <c r="AJ223" t="s">
        <v>1318</v>
      </c>
    </row>
    <row r="224" spans="1:36" x14ac:dyDescent="0.25">
      <c r="A224" t="s">
        <v>1067</v>
      </c>
      <c r="B224">
        <v>3005</v>
      </c>
      <c r="C224">
        <v>1</v>
      </c>
      <c r="D224" t="s">
        <v>748</v>
      </c>
      <c r="E224">
        <v>760</v>
      </c>
      <c r="F224">
        <v>17</v>
      </c>
      <c r="G224" t="s">
        <v>687</v>
      </c>
      <c r="H224" t="s">
        <v>1303</v>
      </c>
      <c r="I224">
        <v>0</v>
      </c>
      <c r="J224" t="s">
        <v>687</v>
      </c>
      <c r="K224">
        <v>0</v>
      </c>
      <c r="L224" t="s">
        <v>687</v>
      </c>
      <c r="M224">
        <v>0</v>
      </c>
      <c r="N224" t="s">
        <v>687</v>
      </c>
      <c r="O224">
        <v>0</v>
      </c>
      <c r="P224" t="s">
        <v>687</v>
      </c>
      <c r="Q224" s="2">
        <v>0</v>
      </c>
      <c r="R224" t="s">
        <v>687</v>
      </c>
      <c r="S224">
        <v>0</v>
      </c>
      <c r="T224" t="s">
        <v>687</v>
      </c>
      <c r="U224">
        <v>0</v>
      </c>
      <c r="V224" t="s">
        <v>687</v>
      </c>
      <c r="X224" t="s">
        <v>687</v>
      </c>
      <c r="Y224">
        <v>0</v>
      </c>
      <c r="AA224">
        <v>0</v>
      </c>
      <c r="AB224" t="s">
        <v>687</v>
      </c>
      <c r="AC224">
        <v>0</v>
      </c>
      <c r="AD224" t="s">
        <v>687</v>
      </c>
      <c r="AE224" t="s">
        <v>806</v>
      </c>
      <c r="AG224" t="s">
        <v>806</v>
      </c>
      <c r="AI224" s="2"/>
      <c r="AJ224" t="s">
        <v>1319</v>
      </c>
    </row>
    <row r="225" spans="1:36" x14ac:dyDescent="0.25">
      <c r="A225" t="s">
        <v>918</v>
      </c>
      <c r="B225">
        <v>957</v>
      </c>
      <c r="C225">
        <v>4</v>
      </c>
      <c r="D225" t="s">
        <v>917</v>
      </c>
      <c r="E225">
        <v>580</v>
      </c>
      <c r="F225">
        <v>10</v>
      </c>
      <c r="G225" t="s">
        <v>687</v>
      </c>
      <c r="H225" t="s">
        <v>687</v>
      </c>
      <c r="I225">
        <v>0</v>
      </c>
      <c r="J225" t="s">
        <v>687</v>
      </c>
      <c r="K225">
        <v>0</v>
      </c>
      <c r="L225" t="s">
        <v>687</v>
      </c>
      <c r="M225" t="s">
        <v>687</v>
      </c>
      <c r="N225" t="s">
        <v>687</v>
      </c>
      <c r="O225" t="s">
        <v>688</v>
      </c>
      <c r="P225" t="s">
        <v>687</v>
      </c>
      <c r="Q225" s="2">
        <v>0</v>
      </c>
      <c r="R225" t="s">
        <v>687</v>
      </c>
      <c r="S225" t="s">
        <v>687</v>
      </c>
      <c r="T225" t="s">
        <v>687</v>
      </c>
      <c r="U225">
        <v>0</v>
      </c>
      <c r="V225" t="s">
        <v>687</v>
      </c>
      <c r="X225" t="s">
        <v>687</v>
      </c>
      <c r="Y225" t="s">
        <v>688</v>
      </c>
      <c r="Z225">
        <v>1</v>
      </c>
      <c r="AA225">
        <v>0</v>
      </c>
      <c r="AB225" t="s">
        <v>687</v>
      </c>
      <c r="AC225">
        <v>0</v>
      </c>
      <c r="AD225" t="s">
        <v>687</v>
      </c>
      <c r="AE225">
        <v>42001013</v>
      </c>
      <c r="AF225">
        <v>1</v>
      </c>
      <c r="AG225">
        <v>42001012</v>
      </c>
      <c r="AH225">
        <v>1</v>
      </c>
      <c r="AI225" s="2"/>
      <c r="AJ225" t="s">
        <v>1320</v>
      </c>
    </row>
    <row r="226" spans="1:36" x14ac:dyDescent="0.25">
      <c r="A226" t="s">
        <v>755</v>
      </c>
      <c r="B226">
        <v>208</v>
      </c>
      <c r="C226">
        <v>1</v>
      </c>
      <c r="D226" t="s">
        <v>753</v>
      </c>
      <c r="E226">
        <v>430</v>
      </c>
      <c r="F226">
        <v>10</v>
      </c>
      <c r="G226" t="s">
        <v>687</v>
      </c>
      <c r="H226" t="s">
        <v>687</v>
      </c>
      <c r="I226" t="s">
        <v>688</v>
      </c>
      <c r="J226" t="s">
        <v>687</v>
      </c>
      <c r="K226" t="s">
        <v>688</v>
      </c>
      <c r="L226" t="s">
        <v>687</v>
      </c>
      <c r="M226" t="s">
        <v>687</v>
      </c>
      <c r="N226" t="s">
        <v>687</v>
      </c>
      <c r="O226" t="s">
        <v>688</v>
      </c>
      <c r="P226" t="s">
        <v>687</v>
      </c>
      <c r="Q226" s="2">
        <v>0</v>
      </c>
      <c r="R226" t="s">
        <v>687</v>
      </c>
      <c r="S226" t="s">
        <v>687</v>
      </c>
      <c r="T226" t="s">
        <v>687</v>
      </c>
      <c r="U226">
        <v>0</v>
      </c>
      <c r="V226" t="s">
        <v>687</v>
      </c>
      <c r="X226" t="s">
        <v>687</v>
      </c>
      <c r="Y226" t="s">
        <v>688</v>
      </c>
      <c r="Z226">
        <v>1</v>
      </c>
      <c r="AA226">
        <v>0</v>
      </c>
      <c r="AB226" t="s">
        <v>687</v>
      </c>
      <c r="AC226">
        <v>0</v>
      </c>
      <c r="AD226" t="s">
        <v>687</v>
      </c>
      <c r="AE226">
        <v>44000123</v>
      </c>
      <c r="AF226">
        <v>1</v>
      </c>
      <c r="AG226">
        <v>44000040</v>
      </c>
      <c r="AH226">
        <v>1</v>
      </c>
      <c r="AI226" s="2"/>
      <c r="AJ226" t="s">
        <v>1320</v>
      </c>
    </row>
    <row r="227" spans="1:36" x14ac:dyDescent="0.25">
      <c r="A227" t="s">
        <v>750</v>
      </c>
      <c r="B227">
        <v>193</v>
      </c>
      <c r="C227">
        <v>1</v>
      </c>
      <c r="D227" t="s">
        <v>692</v>
      </c>
      <c r="E227">
        <v>461</v>
      </c>
      <c r="F227">
        <v>10</v>
      </c>
      <c r="G227" t="s">
        <v>687</v>
      </c>
      <c r="H227" t="s">
        <v>691</v>
      </c>
      <c r="I227" t="s">
        <v>688</v>
      </c>
      <c r="J227" t="s">
        <v>687</v>
      </c>
      <c r="K227" t="s">
        <v>688</v>
      </c>
      <c r="L227" t="s">
        <v>687</v>
      </c>
      <c r="M227" t="s">
        <v>687</v>
      </c>
      <c r="N227" t="s">
        <v>687</v>
      </c>
      <c r="O227" t="s">
        <v>688</v>
      </c>
      <c r="P227" t="s">
        <v>687</v>
      </c>
      <c r="Q227" s="2">
        <v>0</v>
      </c>
      <c r="R227">
        <v>0</v>
      </c>
      <c r="S227">
        <v>0</v>
      </c>
      <c r="T227">
        <v>0</v>
      </c>
      <c r="U227" t="s">
        <v>687</v>
      </c>
      <c r="V227" t="s">
        <v>687</v>
      </c>
      <c r="X227" t="s">
        <v>687</v>
      </c>
      <c r="Y227" t="s">
        <v>687</v>
      </c>
      <c r="Z227">
        <v>2</v>
      </c>
      <c r="AA227">
        <v>0</v>
      </c>
      <c r="AB227" t="s">
        <v>687</v>
      </c>
      <c r="AC227" t="s">
        <v>688</v>
      </c>
      <c r="AD227" t="s">
        <v>687</v>
      </c>
      <c r="AE227">
        <v>44000077</v>
      </c>
      <c r="AF227">
        <v>1</v>
      </c>
      <c r="AG227">
        <v>44000076</v>
      </c>
      <c r="AH227">
        <v>1</v>
      </c>
      <c r="AI227" s="2"/>
      <c r="AJ227" t="s">
        <v>1320</v>
      </c>
    </row>
    <row r="228" spans="1:36" x14ac:dyDescent="0.25">
      <c r="A228" t="s">
        <v>112</v>
      </c>
      <c r="B228">
        <v>286</v>
      </c>
      <c r="C228">
        <v>1</v>
      </c>
      <c r="D228" t="s">
        <v>764</v>
      </c>
      <c r="E228">
        <v>779</v>
      </c>
      <c r="F228">
        <v>13</v>
      </c>
      <c r="G228" t="s">
        <v>691</v>
      </c>
      <c r="H228" t="s">
        <v>691</v>
      </c>
      <c r="I228" t="s">
        <v>691</v>
      </c>
      <c r="J228" t="s">
        <v>691</v>
      </c>
      <c r="K228" t="s">
        <v>691</v>
      </c>
      <c r="L228" t="s">
        <v>691</v>
      </c>
      <c r="M228" t="s">
        <v>687</v>
      </c>
      <c r="N228" t="s">
        <v>687</v>
      </c>
      <c r="O228" t="s">
        <v>691</v>
      </c>
      <c r="P228" t="s">
        <v>691</v>
      </c>
      <c r="Q228" s="2">
        <v>0</v>
      </c>
      <c r="R228" t="s">
        <v>728</v>
      </c>
      <c r="S228">
        <v>0</v>
      </c>
      <c r="T228" t="s">
        <v>728</v>
      </c>
      <c r="U228">
        <v>0</v>
      </c>
      <c r="V228" t="s">
        <v>728</v>
      </c>
      <c r="X228" t="s">
        <v>687</v>
      </c>
      <c r="Y228" t="s">
        <v>687</v>
      </c>
      <c r="Z228">
        <v>1</v>
      </c>
      <c r="AA228">
        <v>0</v>
      </c>
      <c r="AB228" t="s">
        <v>728</v>
      </c>
      <c r="AC228">
        <v>0</v>
      </c>
      <c r="AD228" t="s">
        <v>728</v>
      </c>
      <c r="AE228">
        <v>16001338</v>
      </c>
      <c r="AG228">
        <v>16001337</v>
      </c>
      <c r="AH228">
        <v>1</v>
      </c>
      <c r="AI228" s="2"/>
      <c r="AJ228" t="s">
        <v>1321</v>
      </c>
    </row>
    <row r="229" spans="1:36" x14ac:dyDescent="0.25">
      <c r="A229" t="s">
        <v>13</v>
      </c>
      <c r="B229">
        <v>43</v>
      </c>
      <c r="C229">
        <v>1</v>
      </c>
      <c r="D229" t="s">
        <v>708</v>
      </c>
      <c r="E229">
        <v>573</v>
      </c>
      <c r="F229">
        <v>9</v>
      </c>
      <c r="G229" t="s">
        <v>687</v>
      </c>
      <c r="H229" t="s">
        <v>690</v>
      </c>
      <c r="I229" t="s">
        <v>687</v>
      </c>
      <c r="J229" t="s">
        <v>687</v>
      </c>
      <c r="K229" t="s">
        <v>688</v>
      </c>
      <c r="L229" t="s">
        <v>687</v>
      </c>
      <c r="M229" t="s">
        <v>687</v>
      </c>
      <c r="N229" t="s">
        <v>687</v>
      </c>
      <c r="O229">
        <v>0</v>
      </c>
      <c r="P229" t="s">
        <v>687</v>
      </c>
      <c r="Q229" s="2">
        <v>0</v>
      </c>
      <c r="R229">
        <v>0</v>
      </c>
      <c r="S229">
        <v>0</v>
      </c>
      <c r="T229">
        <v>0</v>
      </c>
      <c r="U229" t="s">
        <v>687</v>
      </c>
      <c r="V229" t="s">
        <v>687</v>
      </c>
      <c r="X229" t="s">
        <v>687</v>
      </c>
      <c r="Y229" t="s">
        <v>690</v>
      </c>
      <c r="Z229">
        <v>2</v>
      </c>
      <c r="AA229" t="s">
        <v>691</v>
      </c>
      <c r="AB229" t="s">
        <v>687</v>
      </c>
      <c r="AC229" t="s">
        <v>687</v>
      </c>
      <c r="AD229" t="s">
        <v>687</v>
      </c>
      <c r="AE229">
        <v>30000104</v>
      </c>
      <c r="AF229">
        <v>1</v>
      </c>
      <c r="AG229">
        <v>30000004</v>
      </c>
      <c r="AH229">
        <v>1</v>
      </c>
      <c r="AI229" s="2"/>
      <c r="AJ229" t="s">
        <v>1318</v>
      </c>
    </row>
    <row r="230" spans="1:36" x14ac:dyDescent="0.25">
      <c r="A230" t="s">
        <v>712</v>
      </c>
      <c r="B230">
        <v>44</v>
      </c>
      <c r="C230">
        <v>1</v>
      </c>
      <c r="D230" t="s">
        <v>708</v>
      </c>
      <c r="E230">
        <v>573</v>
      </c>
      <c r="F230">
        <v>10</v>
      </c>
      <c r="G230" t="s">
        <v>687</v>
      </c>
      <c r="H230" t="s">
        <v>687</v>
      </c>
      <c r="I230" t="s">
        <v>688</v>
      </c>
      <c r="J230" t="s">
        <v>687</v>
      </c>
      <c r="K230" t="s">
        <v>688</v>
      </c>
      <c r="L230" t="s">
        <v>687</v>
      </c>
      <c r="M230" t="s">
        <v>687</v>
      </c>
      <c r="N230" t="s">
        <v>687</v>
      </c>
      <c r="O230" t="s">
        <v>687</v>
      </c>
      <c r="P230" t="s">
        <v>687</v>
      </c>
      <c r="Q230" s="2">
        <v>0</v>
      </c>
      <c r="R230" t="s">
        <v>687</v>
      </c>
      <c r="S230" t="s">
        <v>687</v>
      </c>
      <c r="T230" t="s">
        <v>687</v>
      </c>
      <c r="U230">
        <v>0</v>
      </c>
      <c r="V230" t="s">
        <v>687</v>
      </c>
      <c r="X230" t="s">
        <v>687</v>
      </c>
      <c r="Y230" t="s">
        <v>687</v>
      </c>
      <c r="Z230">
        <v>1</v>
      </c>
      <c r="AA230">
        <v>0</v>
      </c>
      <c r="AB230" t="s">
        <v>687</v>
      </c>
      <c r="AC230">
        <v>0</v>
      </c>
      <c r="AD230" t="s">
        <v>687</v>
      </c>
      <c r="AE230">
        <v>30000555</v>
      </c>
      <c r="AF230">
        <v>1</v>
      </c>
      <c r="AG230">
        <v>30000485</v>
      </c>
      <c r="AH230">
        <v>1</v>
      </c>
      <c r="AI230" s="2"/>
      <c r="AJ230" t="s">
        <v>1320</v>
      </c>
    </row>
    <row r="231" spans="1:36" x14ac:dyDescent="0.25">
      <c r="A231" t="s">
        <v>385</v>
      </c>
      <c r="B231">
        <v>808</v>
      </c>
      <c r="C231">
        <v>2</v>
      </c>
      <c r="D231" t="s">
        <v>895</v>
      </c>
      <c r="E231">
        <v>101</v>
      </c>
      <c r="F231">
        <v>13</v>
      </c>
      <c r="G231" t="s">
        <v>687</v>
      </c>
      <c r="H231" t="s">
        <v>690</v>
      </c>
      <c r="I231" t="s">
        <v>691</v>
      </c>
      <c r="J231" t="s">
        <v>687</v>
      </c>
      <c r="K231" t="s">
        <v>691</v>
      </c>
      <c r="L231" t="s">
        <v>687</v>
      </c>
      <c r="M231" t="s">
        <v>687</v>
      </c>
      <c r="N231" t="s">
        <v>687</v>
      </c>
      <c r="O231" t="s">
        <v>687</v>
      </c>
      <c r="P231" t="s">
        <v>687</v>
      </c>
      <c r="Q231" s="2">
        <v>0</v>
      </c>
      <c r="R231" t="s">
        <v>687</v>
      </c>
      <c r="S231" t="s">
        <v>690</v>
      </c>
      <c r="T231" t="s">
        <v>687</v>
      </c>
      <c r="U231">
        <v>0</v>
      </c>
      <c r="V231" t="s">
        <v>687</v>
      </c>
      <c r="X231" t="s">
        <v>687</v>
      </c>
      <c r="Y231" t="s">
        <v>690</v>
      </c>
      <c r="Z231">
        <v>1</v>
      </c>
      <c r="AA231">
        <v>0</v>
      </c>
      <c r="AB231" t="s">
        <v>687</v>
      </c>
      <c r="AC231">
        <v>0</v>
      </c>
      <c r="AD231" t="s">
        <v>687</v>
      </c>
      <c r="AE231">
        <v>53000254</v>
      </c>
      <c r="AF231">
        <v>1</v>
      </c>
      <c r="AG231">
        <v>53000090</v>
      </c>
      <c r="AH231">
        <v>1</v>
      </c>
      <c r="AI231" s="2"/>
      <c r="AJ231" t="s">
        <v>1318</v>
      </c>
    </row>
    <row r="232" spans="1:36" x14ac:dyDescent="0.25">
      <c r="A232" t="s">
        <v>35</v>
      </c>
      <c r="B232">
        <v>114</v>
      </c>
      <c r="C232">
        <v>1</v>
      </c>
      <c r="D232" t="s">
        <v>729</v>
      </c>
      <c r="E232">
        <v>540</v>
      </c>
      <c r="F232">
        <v>9</v>
      </c>
      <c r="G232" t="s">
        <v>687</v>
      </c>
      <c r="H232" t="s">
        <v>702</v>
      </c>
      <c r="I232" t="s">
        <v>691</v>
      </c>
      <c r="J232" t="s">
        <v>687</v>
      </c>
      <c r="K232" t="s">
        <v>691</v>
      </c>
      <c r="L232" t="s">
        <v>687</v>
      </c>
      <c r="M232" t="s">
        <v>687</v>
      </c>
      <c r="N232" t="s">
        <v>687</v>
      </c>
      <c r="O232" t="s">
        <v>691</v>
      </c>
      <c r="P232" t="s">
        <v>687</v>
      </c>
      <c r="Q232" s="2">
        <v>0</v>
      </c>
      <c r="R232">
        <v>0</v>
      </c>
      <c r="S232">
        <v>0</v>
      </c>
      <c r="T232">
        <v>0</v>
      </c>
      <c r="U232" t="s">
        <v>690</v>
      </c>
      <c r="V232" t="s">
        <v>687</v>
      </c>
      <c r="X232" t="s">
        <v>687</v>
      </c>
      <c r="Y232" t="s">
        <v>690</v>
      </c>
      <c r="Z232">
        <v>2</v>
      </c>
      <c r="AA232">
        <v>0</v>
      </c>
      <c r="AB232" t="s">
        <v>687</v>
      </c>
      <c r="AC232" t="s">
        <v>702</v>
      </c>
      <c r="AD232" t="s">
        <v>687</v>
      </c>
      <c r="AE232">
        <v>41000030</v>
      </c>
      <c r="AF232">
        <v>1</v>
      </c>
      <c r="AG232">
        <v>41000002</v>
      </c>
      <c r="AH232">
        <v>1</v>
      </c>
      <c r="AI232" s="2"/>
      <c r="AJ232" t="s">
        <v>1318</v>
      </c>
    </row>
    <row r="233" spans="1:36" x14ac:dyDescent="0.25">
      <c r="A233" t="s">
        <v>193</v>
      </c>
      <c r="B233">
        <v>469</v>
      </c>
      <c r="C233">
        <v>1</v>
      </c>
      <c r="D233" t="s">
        <v>757</v>
      </c>
      <c r="E233">
        <v>746</v>
      </c>
      <c r="F233">
        <v>9</v>
      </c>
      <c r="G233" t="s">
        <v>687</v>
      </c>
      <c r="H233" t="s">
        <v>691</v>
      </c>
      <c r="I233" t="s">
        <v>687</v>
      </c>
      <c r="J233" t="s">
        <v>687</v>
      </c>
      <c r="K233" t="s">
        <v>688</v>
      </c>
      <c r="L233" t="s">
        <v>687</v>
      </c>
      <c r="M233" t="s">
        <v>687</v>
      </c>
      <c r="N233" t="s">
        <v>687</v>
      </c>
      <c r="O233" t="s">
        <v>687</v>
      </c>
      <c r="P233" t="s">
        <v>687</v>
      </c>
      <c r="Q233" s="2">
        <v>0</v>
      </c>
      <c r="R233" t="s">
        <v>687</v>
      </c>
      <c r="S233" t="s">
        <v>691</v>
      </c>
      <c r="T233" t="s">
        <v>687</v>
      </c>
      <c r="U233">
        <v>0</v>
      </c>
      <c r="V233" t="s">
        <v>687</v>
      </c>
      <c r="X233" t="s">
        <v>687</v>
      </c>
      <c r="Y233" t="s">
        <v>691</v>
      </c>
      <c r="Z233">
        <v>1</v>
      </c>
      <c r="AA233">
        <v>0</v>
      </c>
      <c r="AB233" t="s">
        <v>687</v>
      </c>
      <c r="AC233">
        <v>0</v>
      </c>
      <c r="AD233" t="s">
        <v>687</v>
      </c>
      <c r="AE233">
        <v>21006076</v>
      </c>
      <c r="AF233">
        <v>1</v>
      </c>
      <c r="AG233">
        <v>21006075</v>
      </c>
      <c r="AH233">
        <v>1</v>
      </c>
      <c r="AI233" s="2"/>
      <c r="AJ233" t="s">
        <v>1318</v>
      </c>
    </row>
    <row r="234" spans="1:36" x14ac:dyDescent="0.25">
      <c r="A234" t="s">
        <v>86</v>
      </c>
      <c r="B234">
        <v>222</v>
      </c>
      <c r="C234">
        <v>1</v>
      </c>
      <c r="D234" t="s">
        <v>759</v>
      </c>
      <c r="E234">
        <v>479</v>
      </c>
      <c r="F234">
        <v>9</v>
      </c>
      <c r="G234" t="s">
        <v>687</v>
      </c>
      <c r="H234" t="s">
        <v>691</v>
      </c>
      <c r="I234" t="s">
        <v>691</v>
      </c>
      <c r="J234" t="s">
        <v>687</v>
      </c>
      <c r="K234" t="s">
        <v>691</v>
      </c>
      <c r="L234" t="s">
        <v>687</v>
      </c>
      <c r="M234" t="s">
        <v>687</v>
      </c>
      <c r="N234" t="s">
        <v>687</v>
      </c>
      <c r="O234" t="s">
        <v>687</v>
      </c>
      <c r="P234" t="s">
        <v>687</v>
      </c>
      <c r="Q234" s="2">
        <v>0</v>
      </c>
      <c r="R234" t="s">
        <v>687</v>
      </c>
      <c r="S234">
        <v>0</v>
      </c>
      <c r="T234" t="s">
        <v>687</v>
      </c>
      <c r="U234">
        <v>0</v>
      </c>
      <c r="V234" t="s">
        <v>687</v>
      </c>
      <c r="X234" t="s">
        <v>687</v>
      </c>
      <c r="Y234" t="s">
        <v>691</v>
      </c>
      <c r="Z234">
        <v>1</v>
      </c>
      <c r="AA234">
        <v>0</v>
      </c>
      <c r="AB234" t="s">
        <v>687</v>
      </c>
      <c r="AC234">
        <v>0</v>
      </c>
      <c r="AD234" t="s">
        <v>687</v>
      </c>
      <c r="AE234">
        <v>47000174</v>
      </c>
      <c r="AG234">
        <v>47000068</v>
      </c>
      <c r="AH234">
        <v>1</v>
      </c>
      <c r="AI234" s="2"/>
      <c r="AJ234" t="s">
        <v>1319</v>
      </c>
    </row>
    <row r="235" spans="1:36" x14ac:dyDescent="0.25">
      <c r="A235" t="s">
        <v>308</v>
      </c>
      <c r="B235">
        <v>666</v>
      </c>
      <c r="C235">
        <v>2</v>
      </c>
      <c r="D235" t="s">
        <v>891</v>
      </c>
      <c r="E235">
        <v>306</v>
      </c>
      <c r="F235">
        <v>9</v>
      </c>
      <c r="G235" t="s">
        <v>687</v>
      </c>
      <c r="H235" t="s">
        <v>690</v>
      </c>
      <c r="I235" t="s">
        <v>691</v>
      </c>
      <c r="J235" t="s">
        <v>687</v>
      </c>
      <c r="K235" t="s">
        <v>691</v>
      </c>
      <c r="L235" t="s">
        <v>687</v>
      </c>
      <c r="M235" t="s">
        <v>687</v>
      </c>
      <c r="N235" t="s">
        <v>687</v>
      </c>
      <c r="O235" t="s">
        <v>687</v>
      </c>
      <c r="P235" t="s">
        <v>687</v>
      </c>
      <c r="Q235" s="2">
        <v>0</v>
      </c>
      <c r="R235" t="s">
        <v>687</v>
      </c>
      <c r="S235" t="s">
        <v>691</v>
      </c>
      <c r="T235" t="s">
        <v>687</v>
      </c>
      <c r="U235">
        <v>0</v>
      </c>
      <c r="V235" t="s">
        <v>687</v>
      </c>
      <c r="X235" t="s">
        <v>687</v>
      </c>
      <c r="Y235" t="s">
        <v>690</v>
      </c>
      <c r="Z235">
        <v>1</v>
      </c>
      <c r="AA235">
        <v>0</v>
      </c>
      <c r="AB235" t="s">
        <v>687</v>
      </c>
      <c r="AC235">
        <v>0</v>
      </c>
      <c r="AD235" t="s">
        <v>687</v>
      </c>
      <c r="AE235">
        <v>51000221</v>
      </c>
      <c r="AF235">
        <v>1</v>
      </c>
      <c r="AG235">
        <v>51000220</v>
      </c>
      <c r="AH235">
        <v>1</v>
      </c>
      <c r="AI235" s="2"/>
      <c r="AJ235" t="s">
        <v>1318</v>
      </c>
    </row>
    <row r="236" spans="1:36" x14ac:dyDescent="0.25">
      <c r="A236" t="s">
        <v>1030</v>
      </c>
      <c r="B236">
        <v>2205</v>
      </c>
      <c r="C236">
        <v>2</v>
      </c>
      <c r="D236" t="s">
        <v>896</v>
      </c>
      <c r="E236">
        <v>240</v>
      </c>
      <c r="F236">
        <v>13</v>
      </c>
      <c r="G236" t="s">
        <v>687</v>
      </c>
      <c r="H236" t="s">
        <v>702</v>
      </c>
      <c r="I236">
        <v>0</v>
      </c>
      <c r="J236" t="s">
        <v>687</v>
      </c>
      <c r="K236">
        <v>0</v>
      </c>
      <c r="L236" t="s">
        <v>687</v>
      </c>
      <c r="M236">
        <v>0</v>
      </c>
      <c r="N236" t="s">
        <v>687</v>
      </c>
      <c r="O236">
        <v>0</v>
      </c>
      <c r="P236" t="s">
        <v>687</v>
      </c>
      <c r="Q236" s="2">
        <v>0</v>
      </c>
      <c r="R236" t="s">
        <v>687</v>
      </c>
      <c r="S236" t="s">
        <v>702</v>
      </c>
      <c r="T236" t="s">
        <v>687</v>
      </c>
      <c r="U236">
        <v>0</v>
      </c>
      <c r="V236" t="s">
        <v>687</v>
      </c>
      <c r="X236" t="s">
        <v>687</v>
      </c>
      <c r="Y236">
        <v>0</v>
      </c>
      <c r="AA236">
        <v>0</v>
      </c>
      <c r="AB236" t="s">
        <v>687</v>
      </c>
      <c r="AC236">
        <v>0</v>
      </c>
      <c r="AD236" t="s">
        <v>687</v>
      </c>
      <c r="AE236">
        <v>52000254</v>
      </c>
      <c r="AF236">
        <v>1</v>
      </c>
      <c r="AG236">
        <v>52000253</v>
      </c>
      <c r="AI236" s="2"/>
      <c r="AJ236" t="s">
        <v>1318</v>
      </c>
    </row>
    <row r="237" spans="1:36" x14ac:dyDescent="0.25">
      <c r="A237" t="s">
        <v>328</v>
      </c>
      <c r="B237">
        <v>699</v>
      </c>
      <c r="C237">
        <v>2</v>
      </c>
      <c r="D237" t="s">
        <v>896</v>
      </c>
      <c r="E237">
        <v>265</v>
      </c>
      <c r="F237">
        <v>9</v>
      </c>
      <c r="G237" t="s">
        <v>687</v>
      </c>
      <c r="H237" t="s">
        <v>690</v>
      </c>
      <c r="I237" t="s">
        <v>691</v>
      </c>
      <c r="J237" t="s">
        <v>687</v>
      </c>
      <c r="K237" t="s">
        <v>691</v>
      </c>
      <c r="L237" t="s">
        <v>687</v>
      </c>
      <c r="M237" t="s">
        <v>687</v>
      </c>
      <c r="N237" t="s">
        <v>687</v>
      </c>
      <c r="O237" t="s">
        <v>691</v>
      </c>
      <c r="P237" t="s">
        <v>687</v>
      </c>
      <c r="Q237" s="2">
        <v>0</v>
      </c>
      <c r="R237">
        <v>0</v>
      </c>
      <c r="S237">
        <v>0</v>
      </c>
      <c r="T237">
        <v>0</v>
      </c>
      <c r="U237" t="s">
        <v>691</v>
      </c>
      <c r="V237" t="s">
        <v>687</v>
      </c>
      <c r="X237" t="s">
        <v>687</v>
      </c>
      <c r="Y237" t="s">
        <v>690</v>
      </c>
      <c r="Z237">
        <v>2</v>
      </c>
      <c r="AA237">
        <v>0</v>
      </c>
      <c r="AB237" t="s">
        <v>687</v>
      </c>
      <c r="AC237" t="s">
        <v>690</v>
      </c>
      <c r="AD237" t="s">
        <v>687</v>
      </c>
      <c r="AE237">
        <v>52000119</v>
      </c>
      <c r="AF237">
        <v>1</v>
      </c>
      <c r="AG237">
        <v>52000013</v>
      </c>
      <c r="AH237">
        <v>1</v>
      </c>
      <c r="AI237" s="2"/>
      <c r="AJ237" t="s">
        <v>1318</v>
      </c>
    </row>
    <row r="238" spans="1:36" x14ac:dyDescent="0.25">
      <c r="A238" t="s">
        <v>362</v>
      </c>
      <c r="B238">
        <v>757</v>
      </c>
      <c r="C238">
        <v>2</v>
      </c>
      <c r="D238" t="s">
        <v>895</v>
      </c>
      <c r="E238">
        <v>217</v>
      </c>
      <c r="F238">
        <v>9</v>
      </c>
      <c r="G238" t="s">
        <v>687</v>
      </c>
      <c r="H238" t="s">
        <v>690</v>
      </c>
      <c r="I238" t="s">
        <v>687</v>
      </c>
      <c r="J238" t="s">
        <v>687</v>
      </c>
      <c r="K238" t="s">
        <v>691</v>
      </c>
      <c r="L238" t="s">
        <v>687</v>
      </c>
      <c r="M238" t="s">
        <v>687</v>
      </c>
      <c r="N238" t="s">
        <v>687</v>
      </c>
      <c r="O238" t="s">
        <v>691</v>
      </c>
      <c r="P238" t="s">
        <v>687</v>
      </c>
      <c r="Q238" s="2">
        <v>0</v>
      </c>
      <c r="R238">
        <v>0</v>
      </c>
      <c r="S238">
        <v>0</v>
      </c>
      <c r="T238">
        <v>0</v>
      </c>
      <c r="U238" t="s">
        <v>691</v>
      </c>
      <c r="V238" t="s">
        <v>687</v>
      </c>
      <c r="X238" t="s">
        <v>687</v>
      </c>
      <c r="Y238" t="s">
        <v>690</v>
      </c>
      <c r="Z238">
        <v>2</v>
      </c>
      <c r="AA238">
        <v>0</v>
      </c>
      <c r="AB238" t="s">
        <v>687</v>
      </c>
      <c r="AC238" t="s">
        <v>691</v>
      </c>
      <c r="AD238" t="s">
        <v>687</v>
      </c>
      <c r="AE238">
        <v>48000013</v>
      </c>
      <c r="AF238">
        <v>1</v>
      </c>
      <c r="AG238">
        <v>48000003</v>
      </c>
      <c r="AH238">
        <v>1</v>
      </c>
      <c r="AI238" s="2"/>
      <c r="AJ238" t="s">
        <v>1318</v>
      </c>
    </row>
    <row r="239" spans="1:36" x14ac:dyDescent="0.25">
      <c r="A239" t="s">
        <v>407</v>
      </c>
      <c r="B239">
        <v>847</v>
      </c>
      <c r="C239">
        <v>2</v>
      </c>
      <c r="D239" t="s">
        <v>900</v>
      </c>
      <c r="E239">
        <v>316</v>
      </c>
      <c r="F239">
        <v>9</v>
      </c>
      <c r="G239" t="s">
        <v>687</v>
      </c>
      <c r="H239" t="s">
        <v>690</v>
      </c>
      <c r="I239" t="s">
        <v>691</v>
      </c>
      <c r="J239" t="s">
        <v>687</v>
      </c>
      <c r="K239" t="s">
        <v>691</v>
      </c>
      <c r="L239" t="s">
        <v>687</v>
      </c>
      <c r="M239" t="s">
        <v>687</v>
      </c>
      <c r="N239" t="s">
        <v>687</v>
      </c>
      <c r="O239" t="s">
        <v>691</v>
      </c>
      <c r="P239" t="s">
        <v>687</v>
      </c>
      <c r="Q239" s="2">
        <v>0</v>
      </c>
      <c r="R239" t="s">
        <v>687</v>
      </c>
      <c r="S239" t="s">
        <v>690</v>
      </c>
      <c r="T239" t="s">
        <v>687</v>
      </c>
      <c r="U239">
        <v>0</v>
      </c>
      <c r="V239" t="s">
        <v>687</v>
      </c>
      <c r="X239" t="s">
        <v>687</v>
      </c>
      <c r="Y239" t="s">
        <v>690</v>
      </c>
      <c r="Z239">
        <v>1</v>
      </c>
      <c r="AA239">
        <v>0</v>
      </c>
      <c r="AB239" t="s">
        <v>687</v>
      </c>
      <c r="AC239" t="s">
        <v>690</v>
      </c>
      <c r="AD239" t="s">
        <v>687</v>
      </c>
      <c r="AE239">
        <v>57000327</v>
      </c>
      <c r="AF239">
        <v>1</v>
      </c>
      <c r="AG239">
        <v>57000005</v>
      </c>
      <c r="AH239">
        <v>1</v>
      </c>
      <c r="AI239" s="2"/>
      <c r="AJ239" t="s">
        <v>1318</v>
      </c>
    </row>
    <row r="240" spans="1:36" x14ac:dyDescent="0.25">
      <c r="A240" t="s">
        <v>408</v>
      </c>
      <c r="B240">
        <v>848</v>
      </c>
      <c r="C240">
        <v>2</v>
      </c>
      <c r="D240" t="s">
        <v>900</v>
      </c>
      <c r="E240">
        <v>370</v>
      </c>
      <c r="F240">
        <v>13</v>
      </c>
      <c r="G240" t="s">
        <v>690</v>
      </c>
      <c r="H240" t="s">
        <v>690</v>
      </c>
      <c r="I240" t="s">
        <v>691</v>
      </c>
      <c r="J240" t="s">
        <v>691</v>
      </c>
      <c r="K240" t="s">
        <v>691</v>
      </c>
      <c r="L240" t="s">
        <v>691</v>
      </c>
      <c r="M240" t="s">
        <v>687</v>
      </c>
      <c r="N240" t="s">
        <v>687</v>
      </c>
      <c r="O240" t="s">
        <v>691</v>
      </c>
      <c r="P240" t="s">
        <v>691</v>
      </c>
      <c r="Q240" s="2">
        <v>0</v>
      </c>
      <c r="R240" t="s">
        <v>728</v>
      </c>
      <c r="S240" t="s">
        <v>691</v>
      </c>
      <c r="T240" t="s">
        <v>691</v>
      </c>
      <c r="U240">
        <v>0</v>
      </c>
      <c r="V240" t="s">
        <v>728</v>
      </c>
      <c r="X240" t="s">
        <v>690</v>
      </c>
      <c r="Y240" t="s">
        <v>690</v>
      </c>
      <c r="Z240">
        <v>1</v>
      </c>
      <c r="AA240">
        <v>0</v>
      </c>
      <c r="AB240" t="s">
        <v>728</v>
      </c>
      <c r="AC240">
        <v>0</v>
      </c>
      <c r="AD240" t="s">
        <v>728</v>
      </c>
      <c r="AE240">
        <v>57000338</v>
      </c>
      <c r="AF240">
        <v>1</v>
      </c>
      <c r="AG240">
        <v>57000188</v>
      </c>
      <c r="AH240">
        <v>1</v>
      </c>
      <c r="AI240" s="2"/>
      <c r="AJ240" t="s">
        <v>1321</v>
      </c>
    </row>
    <row r="241" spans="1:36" x14ac:dyDescent="0.25">
      <c r="A241" t="s">
        <v>172</v>
      </c>
      <c r="B241">
        <v>428</v>
      </c>
      <c r="C241">
        <v>1</v>
      </c>
      <c r="D241" t="s">
        <v>835</v>
      </c>
      <c r="E241">
        <v>657</v>
      </c>
      <c r="F241">
        <v>9</v>
      </c>
      <c r="G241" t="s">
        <v>687</v>
      </c>
      <c r="H241" t="s">
        <v>690</v>
      </c>
      <c r="I241" t="s">
        <v>691</v>
      </c>
      <c r="J241" t="s">
        <v>687</v>
      </c>
      <c r="K241" t="s">
        <v>691</v>
      </c>
      <c r="L241" t="s">
        <v>687</v>
      </c>
      <c r="M241" t="s">
        <v>687</v>
      </c>
      <c r="N241" t="s">
        <v>687</v>
      </c>
      <c r="O241" t="s">
        <v>691</v>
      </c>
      <c r="P241" t="s">
        <v>687</v>
      </c>
      <c r="Q241" s="2">
        <v>0</v>
      </c>
      <c r="R241" t="s">
        <v>687</v>
      </c>
      <c r="S241" t="s">
        <v>690</v>
      </c>
      <c r="T241" t="s">
        <v>687</v>
      </c>
      <c r="U241">
        <v>0</v>
      </c>
      <c r="V241" t="s">
        <v>687</v>
      </c>
      <c r="X241" t="s">
        <v>687</v>
      </c>
      <c r="Y241" t="s">
        <v>690</v>
      </c>
      <c r="Z241">
        <v>1</v>
      </c>
      <c r="AA241">
        <v>0</v>
      </c>
      <c r="AB241" t="s">
        <v>687</v>
      </c>
      <c r="AC241" t="s">
        <v>690</v>
      </c>
      <c r="AD241" t="s">
        <v>687</v>
      </c>
      <c r="AE241">
        <v>22000364</v>
      </c>
      <c r="AF241">
        <v>1</v>
      </c>
      <c r="AG241">
        <v>22000031</v>
      </c>
      <c r="AH241">
        <v>1</v>
      </c>
      <c r="AI241" s="2"/>
      <c r="AJ241" t="s">
        <v>1318</v>
      </c>
    </row>
    <row r="242" spans="1:36" x14ac:dyDescent="0.25">
      <c r="A242" t="s">
        <v>409</v>
      </c>
      <c r="B242">
        <v>849</v>
      </c>
      <c r="C242">
        <v>2</v>
      </c>
      <c r="D242" t="s">
        <v>900</v>
      </c>
      <c r="E242">
        <v>329</v>
      </c>
      <c r="F242">
        <v>9</v>
      </c>
      <c r="G242" t="s">
        <v>687</v>
      </c>
      <c r="H242" t="s">
        <v>690</v>
      </c>
      <c r="I242" t="s">
        <v>691</v>
      </c>
      <c r="J242" t="s">
        <v>687</v>
      </c>
      <c r="K242" t="s">
        <v>691</v>
      </c>
      <c r="L242" t="s">
        <v>687</v>
      </c>
      <c r="M242" t="s">
        <v>687</v>
      </c>
      <c r="N242" t="s">
        <v>687</v>
      </c>
      <c r="O242" t="s">
        <v>691</v>
      </c>
      <c r="P242" t="s">
        <v>687</v>
      </c>
      <c r="Q242" s="2">
        <v>0</v>
      </c>
      <c r="R242">
        <v>0</v>
      </c>
      <c r="S242">
        <v>0</v>
      </c>
      <c r="T242">
        <v>0</v>
      </c>
      <c r="U242" t="s">
        <v>691</v>
      </c>
      <c r="V242" t="s">
        <v>687</v>
      </c>
      <c r="X242" t="s">
        <v>687</v>
      </c>
      <c r="Y242" t="s">
        <v>690</v>
      </c>
      <c r="Z242">
        <v>2</v>
      </c>
      <c r="AA242">
        <v>0</v>
      </c>
      <c r="AB242" t="s">
        <v>687</v>
      </c>
      <c r="AC242" t="s">
        <v>690</v>
      </c>
      <c r="AD242" t="s">
        <v>687</v>
      </c>
      <c r="AE242">
        <v>57000220</v>
      </c>
      <c r="AF242">
        <v>1</v>
      </c>
      <c r="AG242">
        <v>57000111</v>
      </c>
      <c r="AH242">
        <v>1</v>
      </c>
      <c r="AI242" s="2"/>
      <c r="AJ242" t="s">
        <v>1318</v>
      </c>
    </row>
    <row r="243" spans="1:36" x14ac:dyDescent="0.25">
      <c r="A243" t="s">
        <v>779</v>
      </c>
      <c r="B243">
        <v>288</v>
      </c>
      <c r="C243">
        <v>1</v>
      </c>
      <c r="D243" t="s">
        <v>764</v>
      </c>
      <c r="E243">
        <v>849</v>
      </c>
      <c r="F243">
        <v>10</v>
      </c>
      <c r="G243" t="s">
        <v>687</v>
      </c>
      <c r="H243" t="s">
        <v>691</v>
      </c>
      <c r="I243" t="s">
        <v>688</v>
      </c>
      <c r="J243" t="s">
        <v>687</v>
      </c>
      <c r="K243" t="s">
        <v>691</v>
      </c>
      <c r="L243" t="s">
        <v>687</v>
      </c>
      <c r="M243" t="s">
        <v>687</v>
      </c>
      <c r="N243" t="s">
        <v>687</v>
      </c>
      <c r="O243" t="s">
        <v>687</v>
      </c>
      <c r="P243" t="s">
        <v>687</v>
      </c>
      <c r="Q243" s="2">
        <v>0</v>
      </c>
      <c r="R243" t="s">
        <v>687</v>
      </c>
      <c r="S243" t="s">
        <v>687</v>
      </c>
      <c r="T243" t="s">
        <v>687</v>
      </c>
      <c r="U243">
        <v>0</v>
      </c>
      <c r="V243" t="s">
        <v>687</v>
      </c>
      <c r="X243" t="s">
        <v>687</v>
      </c>
      <c r="Y243" t="s">
        <v>691</v>
      </c>
      <c r="Z243">
        <v>1</v>
      </c>
      <c r="AA243">
        <v>0</v>
      </c>
      <c r="AB243" t="s">
        <v>687</v>
      </c>
      <c r="AC243">
        <v>0</v>
      </c>
      <c r="AD243" t="s">
        <v>687</v>
      </c>
      <c r="AE243">
        <v>9000841</v>
      </c>
      <c r="AF243">
        <v>1</v>
      </c>
      <c r="AG243">
        <v>9000286</v>
      </c>
      <c r="AH243">
        <v>1</v>
      </c>
      <c r="AI243" s="2"/>
      <c r="AJ243" t="s">
        <v>1318</v>
      </c>
    </row>
    <row r="244" spans="1:36" x14ac:dyDescent="0.25">
      <c r="A244" t="s">
        <v>1001</v>
      </c>
      <c r="B244">
        <v>1804</v>
      </c>
      <c r="C244">
        <v>1</v>
      </c>
      <c r="D244" t="s">
        <v>748</v>
      </c>
      <c r="E244">
        <v>657</v>
      </c>
      <c r="F244">
        <v>5</v>
      </c>
      <c r="G244" t="s">
        <v>687</v>
      </c>
      <c r="H244" t="s">
        <v>687</v>
      </c>
      <c r="I244" t="s">
        <v>688</v>
      </c>
      <c r="J244" t="s">
        <v>687</v>
      </c>
      <c r="K244" t="s">
        <v>688</v>
      </c>
      <c r="L244" t="s">
        <v>687</v>
      </c>
      <c r="M244" t="s">
        <v>687</v>
      </c>
      <c r="N244" t="s">
        <v>687</v>
      </c>
      <c r="O244" t="s">
        <v>688</v>
      </c>
      <c r="P244" t="s">
        <v>687</v>
      </c>
      <c r="Q244" s="2">
        <v>0</v>
      </c>
      <c r="R244" t="s">
        <v>687</v>
      </c>
      <c r="S244">
        <v>0</v>
      </c>
      <c r="T244" t="s">
        <v>687</v>
      </c>
      <c r="U244">
        <v>0</v>
      </c>
      <c r="V244" t="s">
        <v>687</v>
      </c>
      <c r="X244" t="s">
        <v>687</v>
      </c>
      <c r="Y244" t="s">
        <v>687</v>
      </c>
      <c r="Z244">
        <v>1</v>
      </c>
      <c r="AA244">
        <v>0</v>
      </c>
      <c r="AB244" t="s">
        <v>687</v>
      </c>
      <c r="AC244">
        <v>0</v>
      </c>
      <c r="AD244" t="s">
        <v>687</v>
      </c>
      <c r="AE244">
        <v>25003804</v>
      </c>
      <c r="AG244">
        <v>25000917</v>
      </c>
      <c r="AH244">
        <v>1</v>
      </c>
      <c r="AI244" s="2"/>
      <c r="AJ244" t="s">
        <v>1320</v>
      </c>
    </row>
    <row r="245" spans="1:36" x14ac:dyDescent="0.25">
      <c r="A245" t="s">
        <v>713</v>
      </c>
      <c r="B245">
        <v>46</v>
      </c>
      <c r="C245">
        <v>1</v>
      </c>
      <c r="D245" t="s">
        <v>708</v>
      </c>
      <c r="E245">
        <v>563</v>
      </c>
      <c r="F245">
        <v>13</v>
      </c>
      <c r="G245" t="s">
        <v>687</v>
      </c>
      <c r="H245" t="s">
        <v>687</v>
      </c>
      <c r="I245" t="s">
        <v>688</v>
      </c>
      <c r="J245" t="s">
        <v>687</v>
      </c>
      <c r="K245" t="s">
        <v>688</v>
      </c>
      <c r="L245" t="s">
        <v>687</v>
      </c>
      <c r="M245" t="s">
        <v>687</v>
      </c>
      <c r="N245" t="s">
        <v>687</v>
      </c>
      <c r="O245">
        <v>0</v>
      </c>
      <c r="P245" t="s">
        <v>687</v>
      </c>
      <c r="Q245" s="2">
        <v>0</v>
      </c>
      <c r="R245" t="s">
        <v>687</v>
      </c>
      <c r="S245" t="s">
        <v>688</v>
      </c>
      <c r="T245" t="s">
        <v>687</v>
      </c>
      <c r="U245">
        <v>0</v>
      </c>
      <c r="V245" t="s">
        <v>687</v>
      </c>
      <c r="X245" t="s">
        <v>687</v>
      </c>
      <c r="Y245" t="s">
        <v>687</v>
      </c>
      <c r="Z245">
        <v>1</v>
      </c>
      <c r="AA245">
        <v>0</v>
      </c>
      <c r="AB245" t="s">
        <v>687</v>
      </c>
      <c r="AC245">
        <v>0</v>
      </c>
      <c r="AD245" t="s">
        <v>687</v>
      </c>
      <c r="AE245">
        <v>30000439</v>
      </c>
      <c r="AF245">
        <v>1</v>
      </c>
      <c r="AG245">
        <v>30000121</v>
      </c>
      <c r="AH245">
        <v>1</v>
      </c>
      <c r="AI245" s="2"/>
      <c r="AJ245" t="s">
        <v>1320</v>
      </c>
    </row>
    <row r="246" spans="1:36" x14ac:dyDescent="0.25">
      <c r="A246" t="s">
        <v>1108</v>
      </c>
      <c r="B246">
        <v>7110</v>
      </c>
      <c r="C246">
        <v>1</v>
      </c>
      <c r="D246" t="s">
        <v>708</v>
      </c>
      <c r="E246">
        <v>561</v>
      </c>
      <c r="F246">
        <v>13</v>
      </c>
      <c r="G246" t="s">
        <v>687</v>
      </c>
      <c r="H246" t="s">
        <v>1303</v>
      </c>
      <c r="I246">
        <v>0</v>
      </c>
      <c r="J246" t="s">
        <v>687</v>
      </c>
      <c r="K246">
        <v>0</v>
      </c>
      <c r="L246" t="s">
        <v>687</v>
      </c>
      <c r="M246">
        <v>0</v>
      </c>
      <c r="N246" t="s">
        <v>687</v>
      </c>
      <c r="O246">
        <v>0</v>
      </c>
      <c r="P246" t="s">
        <v>687</v>
      </c>
      <c r="Q246" s="2">
        <v>0</v>
      </c>
      <c r="R246" t="s">
        <v>687</v>
      </c>
      <c r="S246">
        <v>0</v>
      </c>
      <c r="T246" t="s">
        <v>687</v>
      </c>
      <c r="U246">
        <v>0</v>
      </c>
      <c r="V246" t="s">
        <v>687</v>
      </c>
      <c r="X246" t="s">
        <v>687</v>
      </c>
      <c r="Y246">
        <v>0</v>
      </c>
      <c r="AA246">
        <v>0</v>
      </c>
      <c r="AB246" t="s">
        <v>687</v>
      </c>
      <c r="AC246">
        <v>0</v>
      </c>
      <c r="AD246" t="s">
        <v>687</v>
      </c>
      <c r="AE246" t="s">
        <v>806</v>
      </c>
      <c r="AG246">
        <v>38000150</v>
      </c>
      <c r="AI246" s="2"/>
      <c r="AJ246" t="s">
        <v>1319</v>
      </c>
    </row>
    <row r="247" spans="1:36" x14ac:dyDescent="0.25">
      <c r="A247" t="s">
        <v>1154</v>
      </c>
      <c r="B247">
        <v>36666</v>
      </c>
      <c r="C247">
        <v>1</v>
      </c>
      <c r="D247" t="s">
        <v>708</v>
      </c>
      <c r="E247">
        <v>550</v>
      </c>
      <c r="F247">
        <v>15</v>
      </c>
      <c r="G247" t="s">
        <v>687</v>
      </c>
      <c r="H247" t="s">
        <v>691</v>
      </c>
      <c r="I247" t="s">
        <v>687</v>
      </c>
      <c r="J247" t="s">
        <v>687</v>
      </c>
      <c r="K247" t="s">
        <v>691</v>
      </c>
      <c r="L247" t="s">
        <v>687</v>
      </c>
      <c r="M247" t="s">
        <v>687</v>
      </c>
      <c r="N247" t="s">
        <v>687</v>
      </c>
      <c r="O247">
        <v>0</v>
      </c>
      <c r="P247" t="s">
        <v>687</v>
      </c>
      <c r="Q247" s="2">
        <v>0</v>
      </c>
      <c r="R247" t="s">
        <v>687</v>
      </c>
      <c r="S247">
        <v>0</v>
      </c>
      <c r="T247" t="s">
        <v>687</v>
      </c>
      <c r="U247">
        <v>0</v>
      </c>
      <c r="V247" t="s">
        <v>687</v>
      </c>
      <c r="X247" t="s">
        <v>687</v>
      </c>
      <c r="Y247" t="s">
        <v>691</v>
      </c>
      <c r="Z247">
        <v>1</v>
      </c>
      <c r="AA247">
        <v>0</v>
      </c>
      <c r="AB247" t="s">
        <v>687</v>
      </c>
      <c r="AC247">
        <v>0</v>
      </c>
      <c r="AD247" t="s">
        <v>687</v>
      </c>
      <c r="AE247">
        <v>40000405</v>
      </c>
      <c r="AG247">
        <v>40000404</v>
      </c>
      <c r="AH247">
        <v>1</v>
      </c>
      <c r="AI247" s="2"/>
      <c r="AJ247" t="s">
        <v>1318</v>
      </c>
    </row>
    <row r="248" spans="1:36" x14ac:dyDescent="0.25">
      <c r="A248" t="s">
        <v>1111</v>
      </c>
      <c r="B248">
        <v>7180</v>
      </c>
      <c r="C248">
        <v>4</v>
      </c>
      <c r="D248" t="s">
        <v>917</v>
      </c>
      <c r="E248">
        <v>580</v>
      </c>
      <c r="F248">
        <v>5</v>
      </c>
      <c r="G248" t="s">
        <v>687</v>
      </c>
      <c r="H248" t="s">
        <v>702</v>
      </c>
      <c r="I248" t="s">
        <v>691</v>
      </c>
      <c r="J248" t="s">
        <v>687</v>
      </c>
      <c r="K248" t="s">
        <v>691</v>
      </c>
      <c r="L248" t="s">
        <v>687</v>
      </c>
      <c r="M248" t="s">
        <v>687</v>
      </c>
      <c r="N248" t="s">
        <v>687</v>
      </c>
      <c r="O248" t="s">
        <v>691</v>
      </c>
      <c r="P248" t="s">
        <v>687</v>
      </c>
      <c r="Q248" s="2">
        <v>0</v>
      </c>
      <c r="R248" t="s">
        <v>687</v>
      </c>
      <c r="S248" t="s">
        <v>690</v>
      </c>
      <c r="T248" t="s">
        <v>687</v>
      </c>
      <c r="U248">
        <v>0</v>
      </c>
      <c r="V248" t="s">
        <v>687</v>
      </c>
      <c r="X248" t="s">
        <v>687</v>
      </c>
      <c r="Y248" t="s">
        <v>702</v>
      </c>
      <c r="Z248">
        <v>1</v>
      </c>
      <c r="AA248">
        <v>0</v>
      </c>
      <c r="AB248" t="s">
        <v>687</v>
      </c>
      <c r="AC248">
        <v>0</v>
      </c>
      <c r="AD248" t="s">
        <v>687</v>
      </c>
      <c r="AE248">
        <v>42001035</v>
      </c>
      <c r="AF248">
        <v>1</v>
      </c>
      <c r="AG248">
        <v>42000229</v>
      </c>
      <c r="AH248">
        <v>1</v>
      </c>
      <c r="AI248" s="2"/>
      <c r="AJ248" t="s">
        <v>1318</v>
      </c>
    </row>
    <row r="249" spans="1:36" x14ac:dyDescent="0.25">
      <c r="A249" t="s">
        <v>1112</v>
      </c>
      <c r="B249">
        <v>7181</v>
      </c>
      <c r="C249">
        <v>4</v>
      </c>
      <c r="D249" t="s">
        <v>917</v>
      </c>
      <c r="E249">
        <v>580</v>
      </c>
      <c r="F249">
        <v>5</v>
      </c>
      <c r="G249" t="s">
        <v>687</v>
      </c>
      <c r="H249" t="s">
        <v>702</v>
      </c>
      <c r="I249" t="s">
        <v>691</v>
      </c>
      <c r="J249" t="s">
        <v>687</v>
      </c>
      <c r="K249" t="s">
        <v>691</v>
      </c>
      <c r="L249" t="s">
        <v>687</v>
      </c>
      <c r="M249" t="s">
        <v>687</v>
      </c>
      <c r="N249" t="s">
        <v>687</v>
      </c>
      <c r="O249" t="s">
        <v>691</v>
      </c>
      <c r="P249" t="s">
        <v>687</v>
      </c>
      <c r="Q249" s="2">
        <v>0</v>
      </c>
      <c r="R249" t="s">
        <v>687</v>
      </c>
      <c r="S249" t="s">
        <v>690</v>
      </c>
      <c r="T249" t="s">
        <v>687</v>
      </c>
      <c r="U249">
        <v>0</v>
      </c>
      <c r="V249" t="s">
        <v>687</v>
      </c>
      <c r="X249" t="s">
        <v>687</v>
      </c>
      <c r="Y249" t="s">
        <v>702</v>
      </c>
      <c r="Z249">
        <v>1</v>
      </c>
      <c r="AA249">
        <v>0</v>
      </c>
      <c r="AB249" t="s">
        <v>687</v>
      </c>
      <c r="AC249">
        <v>0</v>
      </c>
      <c r="AD249" t="s">
        <v>687</v>
      </c>
      <c r="AE249">
        <v>42001036</v>
      </c>
      <c r="AF249">
        <v>1</v>
      </c>
      <c r="AG249">
        <v>42000230</v>
      </c>
      <c r="AH249">
        <v>1</v>
      </c>
      <c r="AI249" s="2"/>
      <c r="AJ249" t="s">
        <v>1318</v>
      </c>
    </row>
    <row r="250" spans="1:36" x14ac:dyDescent="0.25">
      <c r="A250" t="s">
        <v>1105</v>
      </c>
      <c r="B250">
        <v>7058</v>
      </c>
      <c r="C250">
        <v>4</v>
      </c>
      <c r="D250" t="s">
        <v>917</v>
      </c>
      <c r="E250">
        <v>580</v>
      </c>
      <c r="F250">
        <v>5</v>
      </c>
      <c r="G250" t="s">
        <v>687</v>
      </c>
      <c r="H250" t="s">
        <v>690</v>
      </c>
      <c r="I250" t="s">
        <v>691</v>
      </c>
      <c r="J250" t="s">
        <v>687</v>
      </c>
      <c r="K250" t="s">
        <v>691</v>
      </c>
      <c r="L250" t="s">
        <v>687</v>
      </c>
      <c r="M250" t="s">
        <v>687</v>
      </c>
      <c r="N250" t="s">
        <v>687</v>
      </c>
      <c r="O250" t="s">
        <v>688</v>
      </c>
      <c r="P250" t="s">
        <v>687</v>
      </c>
      <c r="Q250" s="2">
        <v>0</v>
      </c>
      <c r="R250" t="s">
        <v>687</v>
      </c>
      <c r="S250" t="s">
        <v>691</v>
      </c>
      <c r="T250" t="s">
        <v>687</v>
      </c>
      <c r="U250">
        <v>0</v>
      </c>
      <c r="V250" t="s">
        <v>687</v>
      </c>
      <c r="X250" t="s">
        <v>687</v>
      </c>
      <c r="Y250" t="s">
        <v>690</v>
      </c>
      <c r="Z250">
        <v>1</v>
      </c>
      <c r="AA250">
        <v>0</v>
      </c>
      <c r="AB250" t="s">
        <v>687</v>
      </c>
      <c r="AC250">
        <v>0</v>
      </c>
      <c r="AD250" t="s">
        <v>687</v>
      </c>
      <c r="AE250">
        <v>42000947</v>
      </c>
      <c r="AF250">
        <v>1</v>
      </c>
      <c r="AG250">
        <v>42000200</v>
      </c>
      <c r="AH250">
        <v>1</v>
      </c>
      <c r="AI250" s="2"/>
      <c r="AJ250" t="s">
        <v>1318</v>
      </c>
    </row>
    <row r="251" spans="1:36" x14ac:dyDescent="0.25">
      <c r="A251" t="s">
        <v>1107</v>
      </c>
      <c r="B251">
        <v>7078</v>
      </c>
      <c r="C251">
        <v>4</v>
      </c>
      <c r="D251" t="s">
        <v>917</v>
      </c>
      <c r="E251">
        <v>580</v>
      </c>
      <c r="F251">
        <v>5</v>
      </c>
      <c r="G251" t="s">
        <v>687</v>
      </c>
      <c r="H251" t="s">
        <v>690</v>
      </c>
      <c r="I251" t="s">
        <v>691</v>
      </c>
      <c r="J251" t="s">
        <v>687</v>
      </c>
      <c r="K251" t="s">
        <v>691</v>
      </c>
      <c r="L251" t="s">
        <v>687</v>
      </c>
      <c r="M251" t="s">
        <v>687</v>
      </c>
      <c r="N251" t="s">
        <v>687</v>
      </c>
      <c r="O251" t="s">
        <v>688</v>
      </c>
      <c r="P251" t="s">
        <v>687</v>
      </c>
      <c r="Q251" s="2">
        <v>0</v>
      </c>
      <c r="R251" t="s">
        <v>687</v>
      </c>
      <c r="S251" t="s">
        <v>690</v>
      </c>
      <c r="T251" t="s">
        <v>687</v>
      </c>
      <c r="U251">
        <v>0</v>
      </c>
      <c r="V251" t="s">
        <v>687</v>
      </c>
      <c r="X251" t="s">
        <v>687</v>
      </c>
      <c r="Y251" t="s">
        <v>690</v>
      </c>
      <c r="Z251">
        <v>1</v>
      </c>
      <c r="AA251">
        <v>0</v>
      </c>
      <c r="AB251" t="s">
        <v>687</v>
      </c>
      <c r="AC251">
        <v>0</v>
      </c>
      <c r="AD251" t="s">
        <v>687</v>
      </c>
      <c r="AE251">
        <v>42001041</v>
      </c>
      <c r="AF251">
        <v>1</v>
      </c>
      <c r="AG251">
        <v>42000216</v>
      </c>
      <c r="AH251">
        <v>1</v>
      </c>
      <c r="AI251" s="2"/>
      <c r="AJ251" t="s">
        <v>1318</v>
      </c>
    </row>
    <row r="252" spans="1:36" x14ac:dyDescent="0.25">
      <c r="A252" t="s">
        <v>1106</v>
      </c>
      <c r="B252">
        <v>7059</v>
      </c>
      <c r="C252">
        <v>4</v>
      </c>
      <c r="D252" t="s">
        <v>917</v>
      </c>
      <c r="E252">
        <v>580</v>
      </c>
      <c r="F252">
        <v>5</v>
      </c>
      <c r="G252" t="s">
        <v>687</v>
      </c>
      <c r="H252" t="s">
        <v>702</v>
      </c>
      <c r="I252" t="s">
        <v>691</v>
      </c>
      <c r="J252" t="s">
        <v>687</v>
      </c>
      <c r="K252" t="s">
        <v>691</v>
      </c>
      <c r="L252" t="s">
        <v>687</v>
      </c>
      <c r="M252" t="s">
        <v>687</v>
      </c>
      <c r="N252" t="s">
        <v>687</v>
      </c>
      <c r="O252" t="s">
        <v>691</v>
      </c>
      <c r="P252" t="s">
        <v>687</v>
      </c>
      <c r="Q252" s="2">
        <v>0</v>
      </c>
      <c r="R252" t="s">
        <v>687</v>
      </c>
      <c r="S252" t="s">
        <v>687</v>
      </c>
      <c r="T252" t="s">
        <v>687</v>
      </c>
      <c r="U252">
        <v>0</v>
      </c>
      <c r="V252" t="s">
        <v>687</v>
      </c>
      <c r="X252" t="s">
        <v>687</v>
      </c>
      <c r="Y252" t="s">
        <v>702</v>
      </c>
      <c r="Z252">
        <v>1</v>
      </c>
      <c r="AA252">
        <v>0</v>
      </c>
      <c r="AB252" t="s">
        <v>687</v>
      </c>
      <c r="AC252">
        <v>0</v>
      </c>
      <c r="AD252" t="s">
        <v>687</v>
      </c>
      <c r="AE252">
        <v>42000948</v>
      </c>
      <c r="AF252">
        <v>1</v>
      </c>
      <c r="AG252">
        <v>42000201</v>
      </c>
      <c r="AH252">
        <v>1</v>
      </c>
      <c r="AI252" s="2"/>
      <c r="AJ252" t="s">
        <v>1318</v>
      </c>
    </row>
    <row r="253" spans="1:36" x14ac:dyDescent="0.25">
      <c r="A253" t="s">
        <v>1110</v>
      </c>
      <c r="B253">
        <v>7132</v>
      </c>
      <c r="C253">
        <v>4</v>
      </c>
      <c r="D253" t="s">
        <v>917</v>
      </c>
      <c r="E253">
        <v>580</v>
      </c>
      <c r="F253">
        <v>13</v>
      </c>
      <c r="G253" t="s">
        <v>687</v>
      </c>
      <c r="H253" t="s">
        <v>690</v>
      </c>
      <c r="I253" t="s">
        <v>688</v>
      </c>
      <c r="J253" t="s">
        <v>687</v>
      </c>
      <c r="K253" t="s">
        <v>687</v>
      </c>
      <c r="L253" t="s">
        <v>687</v>
      </c>
      <c r="M253" t="s">
        <v>687</v>
      </c>
      <c r="N253" t="s">
        <v>687</v>
      </c>
      <c r="O253" t="s">
        <v>687</v>
      </c>
      <c r="P253" t="s">
        <v>687</v>
      </c>
      <c r="Q253" s="2">
        <v>0</v>
      </c>
      <c r="R253" t="s">
        <v>687</v>
      </c>
      <c r="S253" t="s">
        <v>690</v>
      </c>
      <c r="T253" t="s">
        <v>687</v>
      </c>
      <c r="U253">
        <v>0</v>
      </c>
      <c r="V253" t="s">
        <v>687</v>
      </c>
      <c r="X253" t="s">
        <v>687</v>
      </c>
      <c r="Y253" t="s">
        <v>687</v>
      </c>
      <c r="Z253">
        <v>1</v>
      </c>
      <c r="AA253">
        <v>0</v>
      </c>
      <c r="AB253" t="s">
        <v>687</v>
      </c>
      <c r="AC253">
        <v>0</v>
      </c>
      <c r="AD253" t="s">
        <v>687</v>
      </c>
      <c r="AE253">
        <v>42000953</v>
      </c>
      <c r="AF253">
        <v>1</v>
      </c>
      <c r="AG253">
        <v>42000222</v>
      </c>
      <c r="AH253">
        <v>1</v>
      </c>
      <c r="AI253" s="2"/>
      <c r="AJ253" t="s">
        <v>1318</v>
      </c>
    </row>
    <row r="254" spans="1:36" x14ac:dyDescent="0.25">
      <c r="A254" t="s">
        <v>1114</v>
      </c>
      <c r="B254">
        <v>7220</v>
      </c>
      <c r="C254">
        <v>1</v>
      </c>
      <c r="D254" t="s">
        <v>729</v>
      </c>
      <c r="E254">
        <v>621</v>
      </c>
      <c r="F254">
        <v>11</v>
      </c>
      <c r="G254" t="s">
        <v>687</v>
      </c>
      <c r="H254" t="s">
        <v>690</v>
      </c>
      <c r="I254" t="s">
        <v>687</v>
      </c>
      <c r="J254" t="s">
        <v>687</v>
      </c>
      <c r="K254" t="s">
        <v>688</v>
      </c>
      <c r="L254" t="s">
        <v>687</v>
      </c>
      <c r="M254" t="s">
        <v>687</v>
      </c>
      <c r="N254" t="s">
        <v>687</v>
      </c>
      <c r="O254" t="s">
        <v>688</v>
      </c>
      <c r="P254" t="s">
        <v>687</v>
      </c>
      <c r="Q254" s="2">
        <v>0</v>
      </c>
      <c r="R254" t="s">
        <v>687</v>
      </c>
      <c r="S254">
        <v>0</v>
      </c>
      <c r="T254" t="s">
        <v>687</v>
      </c>
      <c r="U254">
        <v>0</v>
      </c>
      <c r="V254" t="s">
        <v>687</v>
      </c>
      <c r="X254" t="s">
        <v>687</v>
      </c>
      <c r="Y254" t="s">
        <v>690</v>
      </c>
      <c r="Z254">
        <v>1</v>
      </c>
      <c r="AA254">
        <v>0</v>
      </c>
      <c r="AB254" t="s">
        <v>687</v>
      </c>
      <c r="AC254">
        <v>0</v>
      </c>
      <c r="AD254" t="s">
        <v>687</v>
      </c>
      <c r="AE254">
        <v>37000734</v>
      </c>
      <c r="AG254">
        <v>37000174</v>
      </c>
      <c r="AH254">
        <v>1</v>
      </c>
      <c r="AI254" s="2"/>
      <c r="AJ254" t="s">
        <v>1318</v>
      </c>
    </row>
    <row r="255" spans="1:36" x14ac:dyDescent="0.25">
      <c r="A255" t="s">
        <v>1120</v>
      </c>
      <c r="B255">
        <v>11101</v>
      </c>
      <c r="C255">
        <v>1</v>
      </c>
      <c r="D255" t="s">
        <v>729</v>
      </c>
      <c r="E255">
        <v>510</v>
      </c>
      <c r="F255">
        <v>15</v>
      </c>
      <c r="G255" t="s">
        <v>687</v>
      </c>
      <c r="H255" t="s">
        <v>690</v>
      </c>
      <c r="I255" t="s">
        <v>691</v>
      </c>
      <c r="J255" t="s">
        <v>687</v>
      </c>
      <c r="K255" t="s">
        <v>691</v>
      </c>
      <c r="L255" t="s">
        <v>687</v>
      </c>
      <c r="M255" t="s">
        <v>687</v>
      </c>
      <c r="N255" t="s">
        <v>687</v>
      </c>
      <c r="O255">
        <v>0</v>
      </c>
      <c r="P255" t="s">
        <v>687</v>
      </c>
      <c r="Q255" s="2">
        <v>0</v>
      </c>
      <c r="R255" t="s">
        <v>687</v>
      </c>
      <c r="S255">
        <v>0</v>
      </c>
      <c r="T255" t="s">
        <v>687</v>
      </c>
      <c r="U255">
        <v>0</v>
      </c>
      <c r="V255" t="s">
        <v>687</v>
      </c>
      <c r="X255" t="s">
        <v>687</v>
      </c>
      <c r="Y255" t="s">
        <v>690</v>
      </c>
      <c r="Z255">
        <v>1</v>
      </c>
      <c r="AA255">
        <v>0</v>
      </c>
      <c r="AB255" t="s">
        <v>687</v>
      </c>
      <c r="AC255">
        <v>0</v>
      </c>
      <c r="AD255" t="s">
        <v>687</v>
      </c>
      <c r="AE255">
        <v>37000733</v>
      </c>
      <c r="AG255">
        <v>37000732</v>
      </c>
      <c r="AH255">
        <v>1</v>
      </c>
      <c r="AI255" s="2"/>
      <c r="AJ255" t="s">
        <v>1318</v>
      </c>
    </row>
    <row r="256" spans="1:36" x14ac:dyDescent="0.25">
      <c r="A256" t="s">
        <v>1109</v>
      </c>
      <c r="B256">
        <v>7124</v>
      </c>
      <c r="C256">
        <v>1</v>
      </c>
      <c r="D256" t="s">
        <v>729</v>
      </c>
      <c r="E256">
        <v>510</v>
      </c>
      <c r="F256">
        <v>15</v>
      </c>
      <c r="G256" t="s">
        <v>687</v>
      </c>
      <c r="H256" t="s">
        <v>690</v>
      </c>
      <c r="I256" t="s">
        <v>687</v>
      </c>
      <c r="J256" t="s">
        <v>687</v>
      </c>
      <c r="K256" t="s">
        <v>691</v>
      </c>
      <c r="L256" t="s">
        <v>687</v>
      </c>
      <c r="M256" t="s">
        <v>687</v>
      </c>
      <c r="N256" t="s">
        <v>687</v>
      </c>
      <c r="O256" t="s">
        <v>691</v>
      </c>
      <c r="P256" t="s">
        <v>687</v>
      </c>
      <c r="Q256" s="2">
        <v>0</v>
      </c>
      <c r="R256" t="s">
        <v>687</v>
      </c>
      <c r="S256">
        <v>0</v>
      </c>
      <c r="T256" t="s">
        <v>687</v>
      </c>
      <c r="U256">
        <v>0</v>
      </c>
      <c r="V256" t="s">
        <v>687</v>
      </c>
      <c r="X256" t="s">
        <v>687</v>
      </c>
      <c r="Y256" t="s">
        <v>690</v>
      </c>
      <c r="Z256">
        <v>1</v>
      </c>
      <c r="AA256">
        <v>0</v>
      </c>
      <c r="AB256" t="s">
        <v>687</v>
      </c>
      <c r="AC256">
        <v>0</v>
      </c>
      <c r="AD256" t="s">
        <v>687</v>
      </c>
      <c r="AE256">
        <v>37000727</v>
      </c>
      <c r="AG256">
        <v>37000726</v>
      </c>
      <c r="AH256">
        <v>1</v>
      </c>
      <c r="AI256" s="2"/>
      <c r="AJ256" t="s">
        <v>1318</v>
      </c>
    </row>
    <row r="257" spans="1:36" x14ac:dyDescent="0.25">
      <c r="A257" t="s">
        <v>1121</v>
      </c>
      <c r="B257">
        <v>11102</v>
      </c>
      <c r="C257">
        <v>1</v>
      </c>
      <c r="D257" t="s">
        <v>729</v>
      </c>
      <c r="E257">
        <v>510</v>
      </c>
      <c r="F257">
        <v>15</v>
      </c>
      <c r="G257" t="s">
        <v>687</v>
      </c>
      <c r="H257" t="s">
        <v>691</v>
      </c>
      <c r="I257" t="s">
        <v>691</v>
      </c>
      <c r="J257" t="s">
        <v>687</v>
      </c>
      <c r="K257" t="s">
        <v>691</v>
      </c>
      <c r="L257" t="s">
        <v>687</v>
      </c>
      <c r="M257" t="s">
        <v>687</v>
      </c>
      <c r="N257" t="s">
        <v>687</v>
      </c>
      <c r="O257">
        <v>0</v>
      </c>
      <c r="P257" t="s">
        <v>687</v>
      </c>
      <c r="Q257" s="2">
        <v>0</v>
      </c>
      <c r="R257" t="s">
        <v>687</v>
      </c>
      <c r="S257">
        <v>0</v>
      </c>
      <c r="T257" t="s">
        <v>687</v>
      </c>
      <c r="U257">
        <v>0</v>
      </c>
      <c r="V257" t="s">
        <v>687</v>
      </c>
      <c r="X257" t="s">
        <v>687</v>
      </c>
      <c r="Y257" t="s">
        <v>687</v>
      </c>
      <c r="Z257">
        <v>1</v>
      </c>
      <c r="AA257">
        <v>0</v>
      </c>
      <c r="AB257" t="s">
        <v>687</v>
      </c>
      <c r="AC257">
        <v>0</v>
      </c>
      <c r="AD257" t="s">
        <v>687</v>
      </c>
      <c r="AE257">
        <v>37000725</v>
      </c>
      <c r="AG257">
        <v>37000724</v>
      </c>
      <c r="AH257">
        <v>1</v>
      </c>
      <c r="AI257" s="2"/>
      <c r="AJ257" t="s">
        <v>1318</v>
      </c>
    </row>
    <row r="258" spans="1:36" x14ac:dyDescent="0.25">
      <c r="A258" t="s">
        <v>36</v>
      </c>
      <c r="B258">
        <v>115</v>
      </c>
      <c r="C258">
        <v>1</v>
      </c>
      <c r="D258" t="s">
        <v>729</v>
      </c>
      <c r="E258">
        <v>510</v>
      </c>
      <c r="F258">
        <v>9</v>
      </c>
      <c r="G258" t="s">
        <v>687</v>
      </c>
      <c r="H258" t="s">
        <v>702</v>
      </c>
      <c r="I258" t="s">
        <v>691</v>
      </c>
      <c r="J258" t="s">
        <v>687</v>
      </c>
      <c r="K258" t="s">
        <v>687</v>
      </c>
      <c r="L258" t="s">
        <v>687</v>
      </c>
      <c r="M258" t="s">
        <v>687</v>
      </c>
      <c r="N258" t="s">
        <v>687</v>
      </c>
      <c r="O258" t="s">
        <v>691</v>
      </c>
      <c r="P258" t="s">
        <v>687</v>
      </c>
      <c r="Q258" s="2">
        <v>0</v>
      </c>
      <c r="R258" t="s">
        <v>687</v>
      </c>
      <c r="S258" t="s">
        <v>702</v>
      </c>
      <c r="T258" t="s">
        <v>687</v>
      </c>
      <c r="U258">
        <v>0</v>
      </c>
      <c r="V258" t="s">
        <v>687</v>
      </c>
      <c r="X258" t="s">
        <v>687</v>
      </c>
      <c r="Y258" t="s">
        <v>702</v>
      </c>
      <c r="Z258">
        <v>1</v>
      </c>
      <c r="AA258">
        <v>0</v>
      </c>
      <c r="AB258" t="s">
        <v>687</v>
      </c>
      <c r="AC258">
        <v>0</v>
      </c>
      <c r="AD258" t="s">
        <v>687</v>
      </c>
      <c r="AE258">
        <v>37000052</v>
      </c>
      <c r="AF258">
        <v>1</v>
      </c>
      <c r="AG258">
        <v>37000040</v>
      </c>
      <c r="AH258">
        <v>1</v>
      </c>
      <c r="AI258" s="2"/>
      <c r="AJ258" t="s">
        <v>1318</v>
      </c>
    </row>
    <row r="259" spans="1:36" x14ac:dyDescent="0.25">
      <c r="A259" t="s">
        <v>194</v>
      </c>
      <c r="B259">
        <v>470</v>
      </c>
      <c r="C259">
        <v>1</v>
      </c>
      <c r="D259" t="s">
        <v>757</v>
      </c>
      <c r="E259">
        <v>791</v>
      </c>
      <c r="F259">
        <v>10</v>
      </c>
      <c r="G259" t="s">
        <v>687</v>
      </c>
      <c r="H259" t="s">
        <v>691</v>
      </c>
      <c r="I259" t="s">
        <v>688</v>
      </c>
      <c r="J259" t="s">
        <v>687</v>
      </c>
      <c r="K259" t="s">
        <v>691</v>
      </c>
      <c r="L259" t="s">
        <v>687</v>
      </c>
      <c r="M259" t="s">
        <v>687</v>
      </c>
      <c r="N259" t="s">
        <v>687</v>
      </c>
      <c r="O259" t="s">
        <v>688</v>
      </c>
      <c r="P259" t="s">
        <v>687</v>
      </c>
      <c r="Q259" s="2">
        <v>0</v>
      </c>
      <c r="R259">
        <v>0</v>
      </c>
      <c r="S259">
        <v>0</v>
      </c>
      <c r="T259">
        <v>0</v>
      </c>
      <c r="U259" t="s">
        <v>688</v>
      </c>
      <c r="V259" t="s">
        <v>687</v>
      </c>
      <c r="X259" t="s">
        <v>687</v>
      </c>
      <c r="Y259" t="s">
        <v>691</v>
      </c>
      <c r="Z259">
        <v>2</v>
      </c>
      <c r="AA259">
        <v>0</v>
      </c>
      <c r="AB259" t="s">
        <v>687</v>
      </c>
      <c r="AC259" t="s">
        <v>691</v>
      </c>
      <c r="AD259" t="s">
        <v>687</v>
      </c>
      <c r="AE259">
        <v>21000966</v>
      </c>
      <c r="AF259">
        <v>1</v>
      </c>
      <c r="AG259">
        <v>21000263</v>
      </c>
      <c r="AH259">
        <v>1</v>
      </c>
      <c r="AI259" s="2"/>
      <c r="AJ259" t="s">
        <v>1318</v>
      </c>
    </row>
    <row r="260" spans="1:36" x14ac:dyDescent="0.25">
      <c r="A260" t="s">
        <v>780</v>
      </c>
      <c r="B260">
        <v>289</v>
      </c>
      <c r="C260">
        <v>1</v>
      </c>
      <c r="D260" t="s">
        <v>764</v>
      </c>
      <c r="E260">
        <v>791</v>
      </c>
      <c r="F260">
        <v>9</v>
      </c>
      <c r="G260" t="s">
        <v>687</v>
      </c>
      <c r="H260" t="s">
        <v>691</v>
      </c>
      <c r="I260" t="s">
        <v>691</v>
      </c>
      <c r="J260" t="s">
        <v>687</v>
      </c>
      <c r="K260" t="s">
        <v>691</v>
      </c>
      <c r="L260" t="s">
        <v>687</v>
      </c>
      <c r="M260" t="s">
        <v>687</v>
      </c>
      <c r="N260" t="s">
        <v>687</v>
      </c>
      <c r="O260" t="s">
        <v>688</v>
      </c>
      <c r="P260" t="s">
        <v>687</v>
      </c>
      <c r="Q260" s="2">
        <v>0</v>
      </c>
      <c r="R260" t="s">
        <v>687</v>
      </c>
      <c r="S260" t="s">
        <v>687</v>
      </c>
      <c r="T260" t="s">
        <v>687</v>
      </c>
      <c r="U260">
        <v>0</v>
      </c>
      <c r="V260" t="s">
        <v>687</v>
      </c>
      <c r="X260" t="s">
        <v>687</v>
      </c>
      <c r="Y260" t="s">
        <v>691</v>
      </c>
      <c r="Z260">
        <v>1</v>
      </c>
      <c r="AA260">
        <v>0</v>
      </c>
      <c r="AB260" t="s">
        <v>687</v>
      </c>
      <c r="AC260">
        <v>0</v>
      </c>
      <c r="AD260" t="s">
        <v>687</v>
      </c>
      <c r="AE260">
        <v>18000211</v>
      </c>
      <c r="AF260">
        <v>1</v>
      </c>
      <c r="AG260">
        <v>18000119</v>
      </c>
      <c r="AH260">
        <v>1</v>
      </c>
      <c r="AI260" s="2"/>
      <c r="AJ260" t="s">
        <v>1318</v>
      </c>
    </row>
    <row r="261" spans="1:36" x14ac:dyDescent="0.25">
      <c r="A261" t="s">
        <v>613</v>
      </c>
      <c r="B261">
        <v>290</v>
      </c>
      <c r="C261">
        <v>1</v>
      </c>
      <c r="D261" t="s">
        <v>764</v>
      </c>
      <c r="E261">
        <v>851</v>
      </c>
      <c r="F261">
        <v>13</v>
      </c>
      <c r="G261" t="s">
        <v>687</v>
      </c>
      <c r="H261" t="s">
        <v>687</v>
      </c>
      <c r="I261" t="s">
        <v>1322</v>
      </c>
      <c r="J261" t="s">
        <v>691</v>
      </c>
      <c r="K261" t="s">
        <v>687</v>
      </c>
      <c r="L261" t="s">
        <v>687</v>
      </c>
      <c r="M261" t="s">
        <v>687</v>
      </c>
      <c r="N261" t="s">
        <v>687</v>
      </c>
      <c r="O261" t="s">
        <v>688</v>
      </c>
      <c r="P261" t="s">
        <v>687</v>
      </c>
      <c r="Q261" s="2">
        <v>0</v>
      </c>
      <c r="R261" t="s">
        <v>728</v>
      </c>
      <c r="S261" t="s">
        <v>687</v>
      </c>
      <c r="T261" t="s">
        <v>687</v>
      </c>
      <c r="U261">
        <v>0</v>
      </c>
      <c r="V261" t="s">
        <v>728</v>
      </c>
      <c r="X261" t="s">
        <v>687</v>
      </c>
      <c r="Y261" t="s">
        <v>687</v>
      </c>
      <c r="Z261">
        <v>1</v>
      </c>
      <c r="AA261">
        <v>0</v>
      </c>
      <c r="AB261" t="s">
        <v>728</v>
      </c>
      <c r="AC261">
        <v>0</v>
      </c>
      <c r="AD261" t="s">
        <v>728</v>
      </c>
      <c r="AE261">
        <v>10000773</v>
      </c>
      <c r="AF261">
        <v>1</v>
      </c>
      <c r="AG261">
        <v>10000169</v>
      </c>
      <c r="AH261">
        <v>1</v>
      </c>
      <c r="AI261" s="2"/>
      <c r="AJ261" t="s">
        <v>1320</v>
      </c>
    </row>
    <row r="262" spans="1:36" x14ac:dyDescent="0.25">
      <c r="A262" t="s">
        <v>195</v>
      </c>
      <c r="B262">
        <v>471</v>
      </c>
      <c r="C262">
        <v>1</v>
      </c>
      <c r="D262" t="s">
        <v>757</v>
      </c>
      <c r="E262">
        <v>615</v>
      </c>
      <c r="F262">
        <v>9</v>
      </c>
      <c r="G262" t="s">
        <v>687</v>
      </c>
      <c r="H262" t="s">
        <v>702</v>
      </c>
      <c r="I262" t="s">
        <v>691</v>
      </c>
      <c r="J262" t="s">
        <v>687</v>
      </c>
      <c r="K262" t="s">
        <v>691</v>
      </c>
      <c r="L262" t="s">
        <v>687</v>
      </c>
      <c r="M262" t="s">
        <v>687</v>
      </c>
      <c r="N262" t="s">
        <v>687</v>
      </c>
      <c r="O262" t="s">
        <v>691</v>
      </c>
      <c r="P262" t="s">
        <v>687</v>
      </c>
      <c r="Q262" s="2">
        <v>0</v>
      </c>
      <c r="R262">
        <v>0</v>
      </c>
      <c r="S262">
        <v>0</v>
      </c>
      <c r="T262">
        <v>0</v>
      </c>
      <c r="U262" t="s">
        <v>691</v>
      </c>
      <c r="V262" t="s">
        <v>687</v>
      </c>
      <c r="X262" t="s">
        <v>687</v>
      </c>
      <c r="Y262" t="s">
        <v>690</v>
      </c>
      <c r="Z262">
        <v>2</v>
      </c>
      <c r="AA262">
        <v>0</v>
      </c>
      <c r="AB262" t="s">
        <v>687</v>
      </c>
      <c r="AC262" t="s">
        <v>702</v>
      </c>
      <c r="AD262" t="s">
        <v>687</v>
      </c>
      <c r="AE262">
        <v>21001392</v>
      </c>
      <c r="AF262">
        <v>1</v>
      </c>
      <c r="AG262">
        <v>21000815</v>
      </c>
      <c r="AH262">
        <v>1</v>
      </c>
      <c r="AI262" s="2"/>
      <c r="AJ262" t="s">
        <v>1318</v>
      </c>
    </row>
    <row r="263" spans="1:36" x14ac:dyDescent="0.25">
      <c r="A263" t="s">
        <v>196</v>
      </c>
      <c r="B263">
        <v>472</v>
      </c>
      <c r="C263">
        <v>1</v>
      </c>
      <c r="D263" t="s">
        <v>757</v>
      </c>
      <c r="E263">
        <v>730</v>
      </c>
      <c r="F263">
        <v>9</v>
      </c>
      <c r="G263" t="s">
        <v>691</v>
      </c>
      <c r="H263" t="s">
        <v>691</v>
      </c>
      <c r="I263" t="s">
        <v>691</v>
      </c>
      <c r="J263" t="s">
        <v>691</v>
      </c>
      <c r="K263" t="s">
        <v>691</v>
      </c>
      <c r="L263" t="s">
        <v>691</v>
      </c>
      <c r="M263" t="s">
        <v>687</v>
      </c>
      <c r="N263" t="s">
        <v>687</v>
      </c>
      <c r="O263" t="s">
        <v>688</v>
      </c>
      <c r="P263" t="s">
        <v>687</v>
      </c>
      <c r="Q263" s="2">
        <v>0</v>
      </c>
      <c r="R263" t="s">
        <v>728</v>
      </c>
      <c r="S263" t="s">
        <v>687</v>
      </c>
      <c r="T263" t="s">
        <v>687</v>
      </c>
      <c r="U263">
        <v>0</v>
      </c>
      <c r="V263" t="s">
        <v>728</v>
      </c>
      <c r="X263" t="s">
        <v>687</v>
      </c>
      <c r="Y263" t="s">
        <v>687</v>
      </c>
      <c r="Z263">
        <v>1</v>
      </c>
      <c r="AA263">
        <v>0</v>
      </c>
      <c r="AB263" t="s">
        <v>728</v>
      </c>
      <c r="AC263">
        <v>0</v>
      </c>
      <c r="AD263" t="s">
        <v>728</v>
      </c>
      <c r="AE263">
        <v>21001650</v>
      </c>
      <c r="AF263">
        <v>1</v>
      </c>
      <c r="AG263">
        <v>21001637</v>
      </c>
      <c r="AH263">
        <v>1</v>
      </c>
      <c r="AI263" s="2"/>
      <c r="AJ263" t="s">
        <v>1321</v>
      </c>
    </row>
    <row r="264" spans="1:36" x14ac:dyDescent="0.25">
      <c r="A264" t="s">
        <v>457</v>
      </c>
      <c r="B264">
        <v>940</v>
      </c>
      <c r="C264">
        <v>3</v>
      </c>
      <c r="D264" t="s">
        <v>914</v>
      </c>
      <c r="E264">
        <v>400</v>
      </c>
      <c r="F264">
        <v>10</v>
      </c>
      <c r="G264" t="s">
        <v>687</v>
      </c>
      <c r="H264" t="s">
        <v>691</v>
      </c>
      <c r="I264" t="s">
        <v>688</v>
      </c>
      <c r="J264" t="s">
        <v>687</v>
      </c>
      <c r="K264" t="s">
        <v>687</v>
      </c>
      <c r="L264" t="s">
        <v>687</v>
      </c>
      <c r="M264" t="s">
        <v>687</v>
      </c>
      <c r="N264" t="s">
        <v>687</v>
      </c>
      <c r="O264" t="s">
        <v>688</v>
      </c>
      <c r="P264" t="s">
        <v>687</v>
      </c>
      <c r="Q264" s="2">
        <v>0</v>
      </c>
      <c r="R264">
        <v>0</v>
      </c>
      <c r="S264">
        <v>0</v>
      </c>
      <c r="T264">
        <v>0</v>
      </c>
      <c r="U264" t="s">
        <v>687</v>
      </c>
      <c r="V264" t="s">
        <v>687</v>
      </c>
      <c r="X264" t="s">
        <v>687</v>
      </c>
      <c r="Y264" t="s">
        <v>687</v>
      </c>
      <c r="Z264">
        <v>2</v>
      </c>
      <c r="AA264">
        <v>0</v>
      </c>
      <c r="AB264" t="s">
        <v>687</v>
      </c>
      <c r="AC264" t="s">
        <v>687</v>
      </c>
      <c r="AD264" t="s">
        <v>687</v>
      </c>
      <c r="AE264">
        <v>66000344</v>
      </c>
      <c r="AF264">
        <v>1</v>
      </c>
      <c r="AG264">
        <v>66000003</v>
      </c>
      <c r="AH264">
        <v>1</v>
      </c>
      <c r="AI264" s="2"/>
      <c r="AJ264" s="11" t="s">
        <v>1319</v>
      </c>
    </row>
    <row r="265" spans="1:36" x14ac:dyDescent="0.25">
      <c r="A265" t="s">
        <v>276</v>
      </c>
      <c r="B265">
        <v>597</v>
      </c>
      <c r="C265">
        <v>1</v>
      </c>
      <c r="D265" t="s">
        <v>748</v>
      </c>
      <c r="E265">
        <v>756</v>
      </c>
      <c r="F265">
        <v>10</v>
      </c>
      <c r="G265" t="s">
        <v>687</v>
      </c>
      <c r="H265" t="s">
        <v>691</v>
      </c>
      <c r="I265" t="s">
        <v>688</v>
      </c>
      <c r="J265" t="s">
        <v>687</v>
      </c>
      <c r="K265" t="s">
        <v>688</v>
      </c>
      <c r="L265" t="s">
        <v>687</v>
      </c>
      <c r="M265" t="s">
        <v>687</v>
      </c>
      <c r="N265" t="s">
        <v>687</v>
      </c>
      <c r="O265" t="s">
        <v>688</v>
      </c>
      <c r="P265" t="s">
        <v>687</v>
      </c>
      <c r="Q265" s="2">
        <v>0</v>
      </c>
      <c r="R265">
        <v>0</v>
      </c>
      <c r="S265">
        <v>0</v>
      </c>
      <c r="T265">
        <v>0</v>
      </c>
      <c r="U265" t="s">
        <v>688</v>
      </c>
      <c r="V265" t="s">
        <v>687</v>
      </c>
      <c r="X265" t="s">
        <v>687</v>
      </c>
      <c r="Y265" t="s">
        <v>687</v>
      </c>
      <c r="Z265">
        <v>1</v>
      </c>
      <c r="AA265">
        <v>0</v>
      </c>
      <c r="AB265" t="s">
        <v>687</v>
      </c>
      <c r="AC265" t="s">
        <v>687</v>
      </c>
      <c r="AD265" t="s">
        <v>687</v>
      </c>
      <c r="AE265">
        <v>25000562</v>
      </c>
      <c r="AF265">
        <v>1</v>
      </c>
      <c r="AG265">
        <v>25000022</v>
      </c>
      <c r="AH265">
        <v>1</v>
      </c>
      <c r="AI265" s="2"/>
      <c r="AJ265" s="11" t="s">
        <v>1319</v>
      </c>
    </row>
    <row r="266" spans="1:36" x14ac:dyDescent="0.25">
      <c r="A266" t="s">
        <v>781</v>
      </c>
      <c r="B266">
        <v>291</v>
      </c>
      <c r="C266">
        <v>1</v>
      </c>
      <c r="D266" t="s">
        <v>764</v>
      </c>
      <c r="E266">
        <v>787</v>
      </c>
      <c r="F266">
        <v>9</v>
      </c>
      <c r="G266" t="s">
        <v>687</v>
      </c>
      <c r="H266" t="s">
        <v>691</v>
      </c>
      <c r="I266" t="s">
        <v>691</v>
      </c>
      <c r="J266" t="s">
        <v>687</v>
      </c>
      <c r="K266" t="s">
        <v>691</v>
      </c>
      <c r="L266" t="s">
        <v>687</v>
      </c>
      <c r="M266" t="s">
        <v>687</v>
      </c>
      <c r="N266" t="s">
        <v>687</v>
      </c>
      <c r="O266">
        <v>0</v>
      </c>
      <c r="P266" t="s">
        <v>687</v>
      </c>
      <c r="Q266" s="2">
        <v>0</v>
      </c>
      <c r="R266">
        <v>0</v>
      </c>
      <c r="S266">
        <v>0</v>
      </c>
      <c r="T266">
        <v>0</v>
      </c>
      <c r="U266" t="s">
        <v>687</v>
      </c>
      <c r="V266" t="s">
        <v>687</v>
      </c>
      <c r="X266" t="s">
        <v>687</v>
      </c>
      <c r="Y266" t="s">
        <v>691</v>
      </c>
      <c r="Z266">
        <v>2</v>
      </c>
      <c r="AA266">
        <v>0</v>
      </c>
      <c r="AB266" t="s">
        <v>687</v>
      </c>
      <c r="AC266" t="s">
        <v>691</v>
      </c>
      <c r="AD266" t="s">
        <v>687</v>
      </c>
      <c r="AE266">
        <v>9000165</v>
      </c>
      <c r="AF266">
        <v>1</v>
      </c>
      <c r="AG266">
        <v>9000191</v>
      </c>
      <c r="AH266">
        <v>1</v>
      </c>
      <c r="AI266" s="2"/>
      <c r="AJ266" t="s">
        <v>1318</v>
      </c>
    </row>
    <row r="267" spans="1:36" x14ac:dyDescent="0.25">
      <c r="A267" t="s">
        <v>626</v>
      </c>
      <c r="B267">
        <v>850</v>
      </c>
      <c r="C267">
        <v>2</v>
      </c>
      <c r="D267" t="s">
        <v>900</v>
      </c>
      <c r="E267">
        <v>329</v>
      </c>
      <c r="F267">
        <v>10</v>
      </c>
      <c r="G267" t="s">
        <v>687</v>
      </c>
      <c r="H267" t="s">
        <v>690</v>
      </c>
      <c r="I267" t="s">
        <v>691</v>
      </c>
      <c r="J267" t="s">
        <v>687</v>
      </c>
      <c r="K267" t="s">
        <v>691</v>
      </c>
      <c r="L267" t="s">
        <v>687</v>
      </c>
      <c r="M267" t="s">
        <v>687</v>
      </c>
      <c r="N267" t="s">
        <v>687</v>
      </c>
      <c r="O267" t="s">
        <v>687</v>
      </c>
      <c r="P267" t="s">
        <v>687</v>
      </c>
      <c r="Q267" s="2">
        <v>0</v>
      </c>
      <c r="R267" t="s">
        <v>687</v>
      </c>
      <c r="S267" t="s">
        <v>691</v>
      </c>
      <c r="T267" t="s">
        <v>687</v>
      </c>
      <c r="U267">
        <v>0</v>
      </c>
      <c r="V267" t="s">
        <v>687</v>
      </c>
      <c r="X267" t="s">
        <v>687</v>
      </c>
      <c r="Y267" t="s">
        <v>690</v>
      </c>
      <c r="Z267">
        <v>1</v>
      </c>
      <c r="AA267">
        <v>0</v>
      </c>
      <c r="AB267" t="s">
        <v>687</v>
      </c>
      <c r="AC267" t="s">
        <v>691</v>
      </c>
      <c r="AD267" t="s">
        <v>687</v>
      </c>
      <c r="AE267">
        <v>57000221</v>
      </c>
      <c r="AF267">
        <v>1</v>
      </c>
      <c r="AG267">
        <v>57000006</v>
      </c>
      <c r="AH267">
        <v>1</v>
      </c>
      <c r="AI267" s="2"/>
      <c r="AJ267" t="s">
        <v>1318</v>
      </c>
    </row>
    <row r="268" spans="1:36" x14ac:dyDescent="0.25">
      <c r="A268" t="s">
        <v>410</v>
      </c>
      <c r="B268">
        <v>851</v>
      </c>
      <c r="C268">
        <v>2</v>
      </c>
      <c r="D268" t="s">
        <v>900</v>
      </c>
      <c r="E268">
        <v>329</v>
      </c>
      <c r="F268">
        <v>9</v>
      </c>
      <c r="G268" t="s">
        <v>687</v>
      </c>
      <c r="H268" t="s">
        <v>690</v>
      </c>
      <c r="I268" t="s">
        <v>691</v>
      </c>
      <c r="J268" t="s">
        <v>687</v>
      </c>
      <c r="K268" t="s">
        <v>691</v>
      </c>
      <c r="L268" t="s">
        <v>687</v>
      </c>
      <c r="M268" t="s">
        <v>687</v>
      </c>
      <c r="N268" t="s">
        <v>687</v>
      </c>
      <c r="O268" t="s">
        <v>691</v>
      </c>
      <c r="P268" t="s">
        <v>687</v>
      </c>
      <c r="Q268" s="2">
        <v>0</v>
      </c>
      <c r="R268">
        <v>0</v>
      </c>
      <c r="S268">
        <v>0</v>
      </c>
      <c r="T268">
        <v>0</v>
      </c>
      <c r="U268" t="s">
        <v>691</v>
      </c>
      <c r="V268" t="s">
        <v>687</v>
      </c>
      <c r="X268" t="s">
        <v>687</v>
      </c>
      <c r="Y268" t="s">
        <v>691</v>
      </c>
      <c r="Z268">
        <v>2</v>
      </c>
      <c r="AA268">
        <v>0</v>
      </c>
      <c r="AB268" t="s">
        <v>687</v>
      </c>
      <c r="AC268" t="s">
        <v>690</v>
      </c>
      <c r="AD268" t="s">
        <v>687</v>
      </c>
      <c r="AE268">
        <v>57000222</v>
      </c>
      <c r="AF268">
        <v>1</v>
      </c>
      <c r="AG268">
        <v>57000113</v>
      </c>
      <c r="AH268">
        <v>1</v>
      </c>
      <c r="AI268" s="2"/>
      <c r="AJ268" t="s">
        <v>1318</v>
      </c>
    </row>
    <row r="269" spans="1:36" x14ac:dyDescent="0.25">
      <c r="A269" t="s">
        <v>782</v>
      </c>
      <c r="B269">
        <v>293</v>
      </c>
      <c r="C269">
        <v>1</v>
      </c>
      <c r="D269" t="s">
        <v>764</v>
      </c>
      <c r="E269">
        <v>665</v>
      </c>
      <c r="F269">
        <v>11</v>
      </c>
      <c r="G269" t="s">
        <v>687</v>
      </c>
      <c r="H269" t="s">
        <v>691</v>
      </c>
      <c r="I269" t="s">
        <v>691</v>
      </c>
      <c r="J269" t="s">
        <v>687</v>
      </c>
      <c r="K269" t="s">
        <v>691</v>
      </c>
      <c r="L269" t="s">
        <v>687</v>
      </c>
      <c r="M269" t="s">
        <v>687</v>
      </c>
      <c r="N269" t="s">
        <v>687</v>
      </c>
      <c r="O269" t="s">
        <v>688</v>
      </c>
      <c r="P269" t="s">
        <v>687</v>
      </c>
      <c r="Q269" s="2">
        <v>0</v>
      </c>
      <c r="R269" t="s">
        <v>687</v>
      </c>
      <c r="S269">
        <v>0</v>
      </c>
      <c r="T269" t="s">
        <v>687</v>
      </c>
      <c r="U269">
        <v>0</v>
      </c>
      <c r="V269" t="s">
        <v>687</v>
      </c>
      <c r="X269" t="s">
        <v>687</v>
      </c>
      <c r="Y269" t="s">
        <v>691</v>
      </c>
      <c r="Z269">
        <v>1</v>
      </c>
      <c r="AA269">
        <v>0</v>
      </c>
      <c r="AB269" t="s">
        <v>687</v>
      </c>
      <c r="AC269">
        <v>0</v>
      </c>
      <c r="AD269" t="s">
        <v>687</v>
      </c>
      <c r="AE269">
        <v>16000301</v>
      </c>
      <c r="AG269">
        <v>16000106</v>
      </c>
      <c r="AH269">
        <v>1</v>
      </c>
      <c r="AI269" s="2"/>
      <c r="AJ269" t="s">
        <v>1318</v>
      </c>
    </row>
    <row r="270" spans="1:36" x14ac:dyDescent="0.25">
      <c r="A270" t="s">
        <v>277</v>
      </c>
      <c r="B270">
        <v>598</v>
      </c>
      <c r="C270">
        <v>1</v>
      </c>
      <c r="D270" t="s">
        <v>748</v>
      </c>
      <c r="E270">
        <v>630</v>
      </c>
      <c r="F270">
        <v>9</v>
      </c>
      <c r="G270" t="s">
        <v>687</v>
      </c>
      <c r="H270" t="s">
        <v>687</v>
      </c>
      <c r="I270" t="s">
        <v>688</v>
      </c>
      <c r="J270" t="s">
        <v>687</v>
      </c>
      <c r="K270" t="s">
        <v>688</v>
      </c>
      <c r="L270" t="s">
        <v>687</v>
      </c>
      <c r="M270" t="s">
        <v>687</v>
      </c>
      <c r="N270" t="s">
        <v>687</v>
      </c>
      <c r="O270">
        <v>0</v>
      </c>
      <c r="P270" t="s">
        <v>687</v>
      </c>
      <c r="Q270" s="2">
        <v>0</v>
      </c>
      <c r="R270" t="s">
        <v>687</v>
      </c>
      <c r="S270" t="s">
        <v>687</v>
      </c>
      <c r="T270" t="s">
        <v>687</v>
      </c>
      <c r="U270">
        <v>0</v>
      </c>
      <c r="V270" t="s">
        <v>687</v>
      </c>
      <c r="X270" t="s">
        <v>687</v>
      </c>
      <c r="Y270" t="s">
        <v>687</v>
      </c>
      <c r="Z270">
        <v>1</v>
      </c>
      <c r="AA270">
        <v>0</v>
      </c>
      <c r="AB270" t="s">
        <v>687</v>
      </c>
      <c r="AC270">
        <v>0</v>
      </c>
      <c r="AD270" t="s">
        <v>687</v>
      </c>
      <c r="AE270">
        <v>25001026</v>
      </c>
      <c r="AF270">
        <v>1</v>
      </c>
      <c r="AG270">
        <v>25000111</v>
      </c>
      <c r="AH270">
        <v>1</v>
      </c>
      <c r="AI270" s="2"/>
      <c r="AJ270" t="s">
        <v>1320</v>
      </c>
    </row>
    <row r="271" spans="1:36" x14ac:dyDescent="0.25">
      <c r="A271" t="s">
        <v>113</v>
      </c>
      <c r="B271">
        <v>294</v>
      </c>
      <c r="C271">
        <v>1</v>
      </c>
      <c r="D271" t="s">
        <v>764</v>
      </c>
      <c r="E271">
        <v>740</v>
      </c>
      <c r="F271">
        <v>13</v>
      </c>
      <c r="G271" t="s">
        <v>687</v>
      </c>
      <c r="H271" t="s">
        <v>702</v>
      </c>
      <c r="I271" t="s">
        <v>691</v>
      </c>
      <c r="J271" t="s">
        <v>687</v>
      </c>
      <c r="K271" t="s">
        <v>691</v>
      </c>
      <c r="L271" t="s">
        <v>687</v>
      </c>
      <c r="M271" t="s">
        <v>687</v>
      </c>
      <c r="N271" t="s">
        <v>687</v>
      </c>
      <c r="O271" t="s">
        <v>691</v>
      </c>
      <c r="P271" t="s">
        <v>687</v>
      </c>
      <c r="Q271" s="2">
        <v>0</v>
      </c>
      <c r="R271" t="s">
        <v>687</v>
      </c>
      <c r="S271" t="s">
        <v>690</v>
      </c>
      <c r="T271" t="s">
        <v>687</v>
      </c>
      <c r="U271">
        <v>0</v>
      </c>
      <c r="V271" t="s">
        <v>687</v>
      </c>
      <c r="X271" t="s">
        <v>687</v>
      </c>
      <c r="Y271" t="s">
        <v>702</v>
      </c>
      <c r="Z271">
        <v>1</v>
      </c>
      <c r="AA271">
        <v>0</v>
      </c>
      <c r="AB271" t="s">
        <v>687</v>
      </c>
      <c r="AC271">
        <v>0</v>
      </c>
      <c r="AD271" t="s">
        <v>687</v>
      </c>
      <c r="AE271">
        <v>20000795</v>
      </c>
      <c r="AF271">
        <v>1</v>
      </c>
      <c r="AG271">
        <v>20000189</v>
      </c>
      <c r="AH271">
        <v>1</v>
      </c>
      <c r="AI271" s="2"/>
      <c r="AJ271" t="s">
        <v>1318</v>
      </c>
    </row>
    <row r="272" spans="1:36" x14ac:dyDescent="0.25">
      <c r="A272" t="s">
        <v>37</v>
      </c>
      <c r="B272">
        <v>117</v>
      </c>
      <c r="C272">
        <v>1</v>
      </c>
      <c r="D272" t="s">
        <v>729</v>
      </c>
      <c r="E272">
        <v>630</v>
      </c>
      <c r="F272">
        <v>13</v>
      </c>
      <c r="G272" t="s">
        <v>687</v>
      </c>
      <c r="H272" t="s">
        <v>691</v>
      </c>
      <c r="I272" t="s">
        <v>688</v>
      </c>
      <c r="J272" t="s">
        <v>687</v>
      </c>
      <c r="K272" t="s">
        <v>691</v>
      </c>
      <c r="L272" t="s">
        <v>687</v>
      </c>
      <c r="M272" t="s">
        <v>687</v>
      </c>
      <c r="N272" t="s">
        <v>687</v>
      </c>
      <c r="O272" t="s">
        <v>688</v>
      </c>
      <c r="P272" t="s">
        <v>687</v>
      </c>
      <c r="Q272" s="2">
        <v>0</v>
      </c>
      <c r="R272" t="s">
        <v>687</v>
      </c>
      <c r="S272" t="s">
        <v>691</v>
      </c>
      <c r="T272" t="s">
        <v>687</v>
      </c>
      <c r="U272">
        <v>0</v>
      </c>
      <c r="V272" t="s">
        <v>687</v>
      </c>
      <c r="X272" t="s">
        <v>687</v>
      </c>
      <c r="Y272" t="s">
        <v>687</v>
      </c>
      <c r="Z272">
        <v>1</v>
      </c>
      <c r="AA272">
        <v>0</v>
      </c>
      <c r="AB272" t="s">
        <v>687</v>
      </c>
      <c r="AC272">
        <v>0</v>
      </c>
      <c r="AD272" t="s">
        <v>687</v>
      </c>
      <c r="AE272">
        <v>32000926</v>
      </c>
      <c r="AF272">
        <v>1</v>
      </c>
      <c r="AG272">
        <v>32000873</v>
      </c>
      <c r="AH272">
        <v>1</v>
      </c>
      <c r="AI272" s="2"/>
      <c r="AJ272" t="s">
        <v>1318</v>
      </c>
    </row>
    <row r="273" spans="1:36" x14ac:dyDescent="0.25">
      <c r="A273" t="s">
        <v>411</v>
      </c>
      <c r="B273">
        <v>852</v>
      </c>
      <c r="C273">
        <v>2</v>
      </c>
      <c r="D273" t="s">
        <v>900</v>
      </c>
      <c r="E273">
        <v>376</v>
      </c>
      <c r="F273">
        <v>9</v>
      </c>
      <c r="G273" t="s">
        <v>687</v>
      </c>
      <c r="H273" t="s">
        <v>691</v>
      </c>
      <c r="I273" t="s">
        <v>688</v>
      </c>
      <c r="J273" t="s">
        <v>687</v>
      </c>
      <c r="K273" t="s">
        <v>691</v>
      </c>
      <c r="L273" t="s">
        <v>687</v>
      </c>
      <c r="M273" t="s">
        <v>687</v>
      </c>
      <c r="N273" t="s">
        <v>687</v>
      </c>
      <c r="O273" t="s">
        <v>688</v>
      </c>
      <c r="P273" t="s">
        <v>687</v>
      </c>
      <c r="Q273" s="2">
        <v>0</v>
      </c>
      <c r="R273">
        <v>0</v>
      </c>
      <c r="S273">
        <v>0</v>
      </c>
      <c r="T273">
        <v>0</v>
      </c>
      <c r="U273" t="s">
        <v>687</v>
      </c>
      <c r="V273" t="s">
        <v>687</v>
      </c>
      <c r="X273" t="s">
        <v>687</v>
      </c>
      <c r="Y273" t="s">
        <v>687</v>
      </c>
      <c r="Z273">
        <v>2</v>
      </c>
      <c r="AA273">
        <v>0</v>
      </c>
      <c r="AB273" t="s">
        <v>687</v>
      </c>
      <c r="AC273" t="s">
        <v>688</v>
      </c>
      <c r="AD273" t="s">
        <v>687</v>
      </c>
      <c r="AE273">
        <v>64000051</v>
      </c>
      <c r="AF273">
        <v>1</v>
      </c>
      <c r="AG273">
        <v>64000001</v>
      </c>
      <c r="AH273">
        <v>1</v>
      </c>
      <c r="AI273" s="2"/>
      <c r="AJ273" s="11" t="s">
        <v>1319</v>
      </c>
    </row>
    <row r="274" spans="1:36" x14ac:dyDescent="0.25">
      <c r="A274" t="s">
        <v>386</v>
      </c>
      <c r="B274">
        <v>809</v>
      </c>
      <c r="C274">
        <v>2</v>
      </c>
      <c r="D274" t="s">
        <v>904</v>
      </c>
      <c r="E274">
        <v>185</v>
      </c>
      <c r="F274">
        <v>11</v>
      </c>
      <c r="G274" t="s">
        <v>687</v>
      </c>
      <c r="H274" t="s">
        <v>687</v>
      </c>
      <c r="I274">
        <v>0</v>
      </c>
      <c r="J274" t="s">
        <v>687</v>
      </c>
      <c r="K274">
        <v>0</v>
      </c>
      <c r="L274" t="s">
        <v>687</v>
      </c>
      <c r="M274">
        <v>0</v>
      </c>
      <c r="N274" t="s">
        <v>687</v>
      </c>
      <c r="O274" t="s">
        <v>687</v>
      </c>
      <c r="P274" t="s">
        <v>687</v>
      </c>
      <c r="Q274" s="2">
        <v>0</v>
      </c>
      <c r="R274" t="s">
        <v>687</v>
      </c>
      <c r="S274">
        <v>0</v>
      </c>
      <c r="T274" t="s">
        <v>687</v>
      </c>
      <c r="U274">
        <v>0</v>
      </c>
      <c r="V274" t="s">
        <v>687</v>
      </c>
      <c r="X274" t="s">
        <v>687</v>
      </c>
      <c r="Y274" t="s">
        <v>687</v>
      </c>
      <c r="Z274">
        <v>1</v>
      </c>
      <c r="AA274">
        <v>0</v>
      </c>
      <c r="AB274" t="s">
        <v>687</v>
      </c>
      <c r="AC274">
        <v>0</v>
      </c>
      <c r="AD274" t="s">
        <v>687</v>
      </c>
      <c r="AE274">
        <v>53000601</v>
      </c>
      <c r="AG274">
        <v>53000117</v>
      </c>
      <c r="AH274">
        <v>1</v>
      </c>
      <c r="AI274" s="2"/>
      <c r="AJ274" t="s">
        <v>1320</v>
      </c>
    </row>
    <row r="275" spans="1:36" x14ac:dyDescent="0.25">
      <c r="A275" t="s">
        <v>114</v>
      </c>
      <c r="B275">
        <v>295</v>
      </c>
      <c r="C275">
        <v>1</v>
      </c>
      <c r="D275" t="s">
        <v>764</v>
      </c>
      <c r="E275">
        <v>661</v>
      </c>
      <c r="F275">
        <v>9</v>
      </c>
      <c r="G275" t="s">
        <v>687</v>
      </c>
      <c r="H275" t="s">
        <v>702</v>
      </c>
      <c r="I275" t="s">
        <v>691</v>
      </c>
      <c r="J275" t="s">
        <v>687</v>
      </c>
      <c r="K275" t="s">
        <v>691</v>
      </c>
      <c r="L275" t="s">
        <v>687</v>
      </c>
      <c r="M275" t="s">
        <v>687</v>
      </c>
      <c r="N275" t="s">
        <v>687</v>
      </c>
      <c r="O275" t="s">
        <v>691</v>
      </c>
      <c r="P275" t="s">
        <v>687</v>
      </c>
      <c r="Q275" s="2">
        <v>0</v>
      </c>
      <c r="R275" t="s">
        <v>687</v>
      </c>
      <c r="S275" t="s">
        <v>691</v>
      </c>
      <c r="T275" t="s">
        <v>687</v>
      </c>
      <c r="U275">
        <v>0</v>
      </c>
      <c r="V275" t="s">
        <v>687</v>
      </c>
      <c r="X275" t="s">
        <v>687</v>
      </c>
      <c r="Y275" t="s">
        <v>702</v>
      </c>
      <c r="Z275">
        <v>1</v>
      </c>
      <c r="AA275">
        <v>0</v>
      </c>
      <c r="AB275" t="s">
        <v>687</v>
      </c>
      <c r="AC275">
        <v>0</v>
      </c>
      <c r="AD275" t="s">
        <v>687</v>
      </c>
      <c r="AE275">
        <v>20000191</v>
      </c>
      <c r="AF275">
        <v>1</v>
      </c>
      <c r="AG275">
        <v>20000044</v>
      </c>
      <c r="AH275">
        <v>1</v>
      </c>
      <c r="AI275" s="2"/>
      <c r="AJ275" t="s">
        <v>1318</v>
      </c>
    </row>
    <row r="276" spans="1:36" x14ac:dyDescent="0.25">
      <c r="A276" t="s">
        <v>758</v>
      </c>
      <c r="B276">
        <v>223</v>
      </c>
      <c r="C276">
        <v>1</v>
      </c>
      <c r="D276" t="s">
        <v>740</v>
      </c>
      <c r="E276">
        <v>482</v>
      </c>
      <c r="F276">
        <v>15</v>
      </c>
      <c r="G276" t="s">
        <v>687</v>
      </c>
      <c r="H276" t="s">
        <v>1303</v>
      </c>
      <c r="I276">
        <v>0</v>
      </c>
      <c r="J276" t="s">
        <v>687</v>
      </c>
      <c r="K276">
        <v>0</v>
      </c>
      <c r="L276" t="s">
        <v>687</v>
      </c>
      <c r="M276">
        <v>0</v>
      </c>
      <c r="N276" t="s">
        <v>687</v>
      </c>
      <c r="O276">
        <v>0</v>
      </c>
      <c r="P276" t="s">
        <v>687</v>
      </c>
      <c r="Q276" s="2">
        <v>0</v>
      </c>
      <c r="R276" t="s">
        <v>687</v>
      </c>
      <c r="S276">
        <v>0</v>
      </c>
      <c r="T276" t="s">
        <v>687</v>
      </c>
      <c r="U276">
        <v>0</v>
      </c>
      <c r="V276" t="s">
        <v>687</v>
      </c>
      <c r="X276" t="s">
        <v>687</v>
      </c>
      <c r="Y276">
        <v>0</v>
      </c>
      <c r="AA276">
        <v>0</v>
      </c>
      <c r="AB276" t="s">
        <v>687</v>
      </c>
      <c r="AC276">
        <v>0</v>
      </c>
      <c r="AD276" t="s">
        <v>687</v>
      </c>
      <c r="AE276">
        <v>47001035</v>
      </c>
      <c r="AG276">
        <v>47001034</v>
      </c>
      <c r="AI276" s="2"/>
      <c r="AJ276" t="s">
        <v>1319</v>
      </c>
    </row>
    <row r="277" spans="1:36" x14ac:dyDescent="0.25">
      <c r="A277" t="s">
        <v>714</v>
      </c>
      <c r="B277">
        <v>47</v>
      </c>
      <c r="C277">
        <v>1</v>
      </c>
      <c r="D277" t="s">
        <v>708</v>
      </c>
      <c r="E277">
        <v>573</v>
      </c>
      <c r="F277">
        <v>5</v>
      </c>
      <c r="G277" t="s">
        <v>687</v>
      </c>
      <c r="H277" t="s">
        <v>1303</v>
      </c>
      <c r="I277">
        <v>0</v>
      </c>
      <c r="J277" t="s">
        <v>687</v>
      </c>
      <c r="K277">
        <v>0</v>
      </c>
      <c r="L277" t="s">
        <v>687</v>
      </c>
      <c r="M277">
        <v>0</v>
      </c>
      <c r="N277" t="s">
        <v>687</v>
      </c>
      <c r="O277">
        <v>0</v>
      </c>
      <c r="P277" t="s">
        <v>687</v>
      </c>
      <c r="Q277" s="2">
        <v>0</v>
      </c>
      <c r="R277" t="s">
        <v>687</v>
      </c>
      <c r="S277">
        <v>0</v>
      </c>
      <c r="T277" t="s">
        <v>687</v>
      </c>
      <c r="U277">
        <v>0</v>
      </c>
      <c r="V277" t="s">
        <v>687</v>
      </c>
      <c r="X277" t="s">
        <v>687</v>
      </c>
      <c r="Y277">
        <v>0</v>
      </c>
      <c r="AA277">
        <v>0</v>
      </c>
      <c r="AB277" t="s">
        <v>687</v>
      </c>
      <c r="AC277">
        <v>0</v>
      </c>
      <c r="AD277" t="s">
        <v>687</v>
      </c>
      <c r="AE277">
        <v>30000553</v>
      </c>
      <c r="AG277">
        <v>30000033</v>
      </c>
      <c r="AI277" s="2"/>
      <c r="AJ277" t="s">
        <v>1319</v>
      </c>
    </row>
    <row r="278" spans="1:36" x14ac:dyDescent="0.25">
      <c r="A278" t="s">
        <v>715</v>
      </c>
      <c r="B278">
        <v>48</v>
      </c>
      <c r="C278">
        <v>1</v>
      </c>
      <c r="D278" t="s">
        <v>708</v>
      </c>
      <c r="E278">
        <v>573</v>
      </c>
      <c r="F278">
        <v>5</v>
      </c>
      <c r="G278" t="s">
        <v>687</v>
      </c>
      <c r="H278" t="s">
        <v>690</v>
      </c>
      <c r="I278" t="s">
        <v>691</v>
      </c>
      <c r="J278" t="s">
        <v>687</v>
      </c>
      <c r="K278" t="s">
        <v>691</v>
      </c>
      <c r="L278" t="s">
        <v>687</v>
      </c>
      <c r="M278" t="s">
        <v>687</v>
      </c>
      <c r="N278" t="s">
        <v>687</v>
      </c>
      <c r="O278" t="s">
        <v>687</v>
      </c>
      <c r="P278" t="s">
        <v>687</v>
      </c>
      <c r="Q278" s="2">
        <v>0</v>
      </c>
      <c r="R278" t="s">
        <v>687</v>
      </c>
      <c r="S278" t="s">
        <v>687</v>
      </c>
      <c r="T278" t="s">
        <v>687</v>
      </c>
      <c r="U278">
        <v>0</v>
      </c>
      <c r="V278" t="s">
        <v>687</v>
      </c>
      <c r="X278" t="s">
        <v>687</v>
      </c>
      <c r="Y278" t="s">
        <v>690</v>
      </c>
      <c r="Z278">
        <v>1</v>
      </c>
      <c r="AA278">
        <v>0</v>
      </c>
      <c r="AB278" t="s">
        <v>687</v>
      </c>
      <c r="AC278">
        <v>0</v>
      </c>
      <c r="AD278" t="s">
        <v>687</v>
      </c>
      <c r="AE278">
        <v>30000478</v>
      </c>
      <c r="AF278">
        <v>1</v>
      </c>
      <c r="AG278">
        <v>30000032</v>
      </c>
      <c r="AH278">
        <v>1</v>
      </c>
      <c r="AI278" s="2"/>
      <c r="AJ278" t="s">
        <v>1318</v>
      </c>
    </row>
    <row r="279" spans="1:36" x14ac:dyDescent="0.25">
      <c r="A279" t="s">
        <v>1123</v>
      </c>
      <c r="B279">
        <v>11201</v>
      </c>
      <c r="C279">
        <v>1</v>
      </c>
      <c r="D279" t="s">
        <v>740</v>
      </c>
      <c r="E279">
        <v>420</v>
      </c>
      <c r="F279">
        <v>15</v>
      </c>
      <c r="G279" t="s">
        <v>687</v>
      </c>
      <c r="H279" t="s">
        <v>702</v>
      </c>
      <c r="I279" t="s">
        <v>691</v>
      </c>
      <c r="J279" t="s">
        <v>687</v>
      </c>
      <c r="K279" t="s">
        <v>691</v>
      </c>
      <c r="L279" t="s">
        <v>687</v>
      </c>
      <c r="M279" t="s">
        <v>691</v>
      </c>
      <c r="N279" t="s">
        <v>687</v>
      </c>
      <c r="O279" t="s">
        <v>691</v>
      </c>
      <c r="P279" t="s">
        <v>687</v>
      </c>
      <c r="Q279" s="2">
        <v>0</v>
      </c>
      <c r="R279" t="s">
        <v>687</v>
      </c>
      <c r="S279">
        <v>0</v>
      </c>
      <c r="T279" t="s">
        <v>687</v>
      </c>
      <c r="U279">
        <v>0</v>
      </c>
      <c r="V279" t="s">
        <v>687</v>
      </c>
      <c r="X279" t="s">
        <v>687</v>
      </c>
      <c r="Y279" t="s">
        <v>702</v>
      </c>
      <c r="Z279">
        <v>1</v>
      </c>
      <c r="AA279">
        <v>0</v>
      </c>
      <c r="AB279" t="s">
        <v>687</v>
      </c>
      <c r="AC279">
        <v>0</v>
      </c>
      <c r="AD279" t="s">
        <v>687</v>
      </c>
      <c r="AE279">
        <v>46000615</v>
      </c>
      <c r="AG279">
        <v>46000614</v>
      </c>
      <c r="AH279">
        <v>1</v>
      </c>
      <c r="AI279" s="2"/>
      <c r="AJ279" t="s">
        <v>1318</v>
      </c>
    </row>
    <row r="280" spans="1:36" x14ac:dyDescent="0.25">
      <c r="A280" t="s">
        <v>1069</v>
      </c>
      <c r="B280">
        <v>3007</v>
      </c>
      <c r="C280">
        <v>1</v>
      </c>
      <c r="D280" t="s">
        <v>835</v>
      </c>
      <c r="E280">
        <v>657</v>
      </c>
      <c r="F280">
        <v>10</v>
      </c>
      <c r="G280" t="s">
        <v>687</v>
      </c>
      <c r="H280" t="s">
        <v>690</v>
      </c>
      <c r="I280" t="s">
        <v>691</v>
      </c>
      <c r="J280" t="s">
        <v>687</v>
      </c>
      <c r="K280" t="s">
        <v>691</v>
      </c>
      <c r="L280" t="s">
        <v>687</v>
      </c>
      <c r="M280" t="s">
        <v>687</v>
      </c>
      <c r="N280" t="s">
        <v>687</v>
      </c>
      <c r="O280" t="s">
        <v>691</v>
      </c>
      <c r="P280" t="s">
        <v>687</v>
      </c>
      <c r="Q280" s="2">
        <v>0</v>
      </c>
      <c r="R280" t="s">
        <v>687</v>
      </c>
      <c r="S280" t="s">
        <v>691</v>
      </c>
      <c r="T280" t="s">
        <v>687</v>
      </c>
      <c r="U280">
        <v>0</v>
      </c>
      <c r="V280" t="s">
        <v>687</v>
      </c>
      <c r="X280" t="s">
        <v>687</v>
      </c>
      <c r="Y280" t="s">
        <v>690</v>
      </c>
      <c r="Z280">
        <v>1</v>
      </c>
      <c r="AA280">
        <v>0</v>
      </c>
      <c r="AB280" t="s">
        <v>687</v>
      </c>
      <c r="AC280">
        <v>0</v>
      </c>
      <c r="AD280" t="s">
        <v>687</v>
      </c>
      <c r="AE280">
        <v>22001592</v>
      </c>
      <c r="AF280">
        <v>1</v>
      </c>
      <c r="AG280">
        <v>22001591</v>
      </c>
      <c r="AH280">
        <v>1</v>
      </c>
      <c r="AI280" s="2"/>
      <c r="AJ280" t="s">
        <v>1318</v>
      </c>
    </row>
    <row r="281" spans="1:36" x14ac:dyDescent="0.25">
      <c r="A281" t="s">
        <v>617</v>
      </c>
      <c r="B281">
        <v>599</v>
      </c>
      <c r="C281">
        <v>1</v>
      </c>
      <c r="D281" t="s">
        <v>748</v>
      </c>
      <c r="E281">
        <v>760</v>
      </c>
      <c r="F281">
        <v>9</v>
      </c>
      <c r="G281" t="s">
        <v>691</v>
      </c>
      <c r="H281" t="s">
        <v>691</v>
      </c>
      <c r="I281" t="s">
        <v>691</v>
      </c>
      <c r="J281" t="s">
        <v>691</v>
      </c>
      <c r="K281" t="s">
        <v>691</v>
      </c>
      <c r="L281" t="s">
        <v>691</v>
      </c>
      <c r="M281" t="s">
        <v>687</v>
      </c>
      <c r="N281" t="s">
        <v>687</v>
      </c>
      <c r="O281" t="s">
        <v>691</v>
      </c>
      <c r="P281" t="s">
        <v>691</v>
      </c>
      <c r="Q281" s="2">
        <v>0</v>
      </c>
      <c r="R281" t="s">
        <v>728</v>
      </c>
      <c r="S281" t="s">
        <v>688</v>
      </c>
      <c r="T281" t="s">
        <v>687</v>
      </c>
      <c r="U281">
        <v>0</v>
      </c>
      <c r="V281" t="s">
        <v>728</v>
      </c>
      <c r="X281" t="s">
        <v>691</v>
      </c>
      <c r="Y281" t="s">
        <v>691</v>
      </c>
      <c r="Z281">
        <v>1</v>
      </c>
      <c r="AA281">
        <v>0</v>
      </c>
      <c r="AB281" t="s">
        <v>728</v>
      </c>
      <c r="AC281">
        <v>0</v>
      </c>
      <c r="AD281" t="s">
        <v>728</v>
      </c>
      <c r="AE281">
        <v>25001019</v>
      </c>
      <c r="AF281">
        <v>1</v>
      </c>
      <c r="AG281">
        <v>25001016</v>
      </c>
      <c r="AH281">
        <v>1</v>
      </c>
      <c r="AI281" s="2"/>
      <c r="AJ281" t="s">
        <v>1321</v>
      </c>
    </row>
    <row r="282" spans="1:36" x14ac:dyDescent="0.25">
      <c r="A282" t="s">
        <v>631</v>
      </c>
      <c r="B282">
        <v>922</v>
      </c>
      <c r="C282">
        <v>2</v>
      </c>
      <c r="D282" t="s">
        <v>908</v>
      </c>
      <c r="E282">
        <v>390</v>
      </c>
      <c r="F282">
        <v>13</v>
      </c>
      <c r="G282" t="s">
        <v>702</v>
      </c>
      <c r="H282" t="s">
        <v>702</v>
      </c>
      <c r="I282" t="s">
        <v>691</v>
      </c>
      <c r="J282" t="s">
        <v>691</v>
      </c>
      <c r="K282" t="s">
        <v>691</v>
      </c>
      <c r="L282" t="s">
        <v>691</v>
      </c>
      <c r="M282" t="s">
        <v>687</v>
      </c>
      <c r="N282" t="s">
        <v>687</v>
      </c>
      <c r="O282" t="s">
        <v>691</v>
      </c>
      <c r="P282" t="s">
        <v>691</v>
      </c>
      <c r="Q282" s="2">
        <v>0</v>
      </c>
      <c r="R282" t="s">
        <v>728</v>
      </c>
      <c r="S282">
        <v>0</v>
      </c>
      <c r="T282" t="s">
        <v>728</v>
      </c>
      <c r="U282">
        <v>0</v>
      </c>
      <c r="V282" t="s">
        <v>728</v>
      </c>
      <c r="X282" t="s">
        <v>702</v>
      </c>
      <c r="Y282" t="s">
        <v>702</v>
      </c>
      <c r="Z282">
        <v>1</v>
      </c>
      <c r="AA282">
        <v>0</v>
      </c>
      <c r="AB282" t="s">
        <v>728</v>
      </c>
      <c r="AC282">
        <v>0</v>
      </c>
      <c r="AD282" t="s">
        <v>728</v>
      </c>
      <c r="AE282">
        <v>60000531</v>
      </c>
      <c r="AG282">
        <v>60000101</v>
      </c>
      <c r="AH282">
        <v>1</v>
      </c>
      <c r="AI282" s="2"/>
      <c r="AJ282" t="s">
        <v>1321</v>
      </c>
    </row>
    <row r="283" spans="1:36" x14ac:dyDescent="0.25">
      <c r="A283" t="s">
        <v>38</v>
      </c>
      <c r="B283">
        <v>119</v>
      </c>
      <c r="C283">
        <v>1</v>
      </c>
      <c r="D283" t="s">
        <v>729</v>
      </c>
      <c r="E283">
        <v>510</v>
      </c>
      <c r="F283">
        <v>9</v>
      </c>
      <c r="G283" t="s">
        <v>687</v>
      </c>
      <c r="H283" t="s">
        <v>702</v>
      </c>
      <c r="I283" t="s">
        <v>691</v>
      </c>
      <c r="J283" t="s">
        <v>687</v>
      </c>
      <c r="K283" t="s">
        <v>687</v>
      </c>
      <c r="L283" t="s">
        <v>687</v>
      </c>
      <c r="M283" t="s">
        <v>687</v>
      </c>
      <c r="N283" t="s">
        <v>687</v>
      </c>
      <c r="O283" t="s">
        <v>691</v>
      </c>
      <c r="P283" t="s">
        <v>687</v>
      </c>
      <c r="Q283" s="2">
        <v>0</v>
      </c>
      <c r="R283" t="s">
        <v>687</v>
      </c>
      <c r="S283" t="s">
        <v>702</v>
      </c>
      <c r="T283" t="s">
        <v>687</v>
      </c>
      <c r="U283">
        <v>0</v>
      </c>
      <c r="V283" t="s">
        <v>687</v>
      </c>
      <c r="X283" t="s">
        <v>687</v>
      </c>
      <c r="Y283" t="s">
        <v>702</v>
      </c>
      <c r="Z283">
        <v>1</v>
      </c>
      <c r="AA283">
        <v>0</v>
      </c>
      <c r="AB283" t="s">
        <v>687</v>
      </c>
      <c r="AC283">
        <v>0</v>
      </c>
      <c r="AD283" t="s">
        <v>687</v>
      </c>
      <c r="AE283">
        <v>37000224</v>
      </c>
      <c r="AG283">
        <v>37000050</v>
      </c>
      <c r="AI283" s="2"/>
      <c r="AJ283" t="s">
        <v>1318</v>
      </c>
    </row>
    <row r="284" spans="1:36" x14ac:dyDescent="0.25">
      <c r="A284" t="s">
        <v>197</v>
      </c>
      <c r="B284">
        <v>473</v>
      </c>
      <c r="C284">
        <v>1</v>
      </c>
      <c r="D284" t="s">
        <v>757</v>
      </c>
      <c r="E284">
        <v>740</v>
      </c>
      <c r="F284">
        <v>9</v>
      </c>
      <c r="G284" t="s">
        <v>687</v>
      </c>
      <c r="H284" t="s">
        <v>702</v>
      </c>
      <c r="I284" t="s">
        <v>687</v>
      </c>
      <c r="J284" t="s">
        <v>687</v>
      </c>
      <c r="K284" t="s">
        <v>688</v>
      </c>
      <c r="L284" t="s">
        <v>687</v>
      </c>
      <c r="M284" t="s">
        <v>687</v>
      </c>
      <c r="N284" t="s">
        <v>687</v>
      </c>
      <c r="O284" t="s">
        <v>691</v>
      </c>
      <c r="P284" t="s">
        <v>687</v>
      </c>
      <c r="Q284" s="2">
        <v>0</v>
      </c>
      <c r="R284">
        <v>0</v>
      </c>
      <c r="S284">
        <v>0</v>
      </c>
      <c r="T284">
        <v>0</v>
      </c>
      <c r="U284" t="s">
        <v>687</v>
      </c>
      <c r="V284" t="s">
        <v>687</v>
      </c>
      <c r="X284" t="s">
        <v>687</v>
      </c>
      <c r="Y284" t="s">
        <v>691</v>
      </c>
      <c r="Z284">
        <v>2</v>
      </c>
      <c r="AA284" t="s">
        <v>690</v>
      </c>
      <c r="AB284" t="s">
        <v>687</v>
      </c>
      <c r="AC284" t="s">
        <v>702</v>
      </c>
      <c r="AD284" t="s">
        <v>687</v>
      </c>
      <c r="AE284">
        <v>21000899</v>
      </c>
      <c r="AF284">
        <v>1</v>
      </c>
      <c r="AG284">
        <v>21000258</v>
      </c>
      <c r="AH284">
        <v>1</v>
      </c>
      <c r="AI284" s="2"/>
      <c r="AJ284" t="s">
        <v>1318</v>
      </c>
    </row>
    <row r="285" spans="1:36" x14ac:dyDescent="0.25">
      <c r="A285" t="s">
        <v>115</v>
      </c>
      <c r="B285">
        <v>296</v>
      </c>
      <c r="C285">
        <v>1</v>
      </c>
      <c r="D285" t="s">
        <v>764</v>
      </c>
      <c r="E285">
        <v>779</v>
      </c>
      <c r="F285">
        <v>11</v>
      </c>
      <c r="G285" t="s">
        <v>687</v>
      </c>
      <c r="H285" t="s">
        <v>702</v>
      </c>
      <c r="I285" t="s">
        <v>691</v>
      </c>
      <c r="J285" t="s">
        <v>687</v>
      </c>
      <c r="K285" t="s">
        <v>691</v>
      </c>
      <c r="L285" t="s">
        <v>687</v>
      </c>
      <c r="M285" t="s">
        <v>687</v>
      </c>
      <c r="N285" t="s">
        <v>687</v>
      </c>
      <c r="O285" t="s">
        <v>687</v>
      </c>
      <c r="P285" t="s">
        <v>687</v>
      </c>
      <c r="Q285" s="2">
        <v>0</v>
      </c>
      <c r="R285" t="s">
        <v>687</v>
      </c>
      <c r="S285">
        <v>0</v>
      </c>
      <c r="T285" t="s">
        <v>687</v>
      </c>
      <c r="U285">
        <v>0</v>
      </c>
      <c r="V285" t="s">
        <v>687</v>
      </c>
      <c r="X285" t="s">
        <v>687</v>
      </c>
      <c r="Y285" t="s">
        <v>702</v>
      </c>
      <c r="Z285">
        <v>1</v>
      </c>
      <c r="AA285">
        <v>0</v>
      </c>
      <c r="AB285" t="s">
        <v>687</v>
      </c>
      <c r="AC285">
        <v>0</v>
      </c>
      <c r="AD285" t="s">
        <v>687</v>
      </c>
      <c r="AE285">
        <v>16000374</v>
      </c>
      <c r="AG285">
        <v>16000049</v>
      </c>
      <c r="AH285">
        <v>1</v>
      </c>
      <c r="AI285" s="2"/>
      <c r="AJ285" t="s">
        <v>1318</v>
      </c>
    </row>
    <row r="286" spans="1:36" x14ac:dyDescent="0.25">
      <c r="A286" t="s">
        <v>1035</v>
      </c>
      <c r="B286">
        <v>2302</v>
      </c>
      <c r="C286">
        <v>2</v>
      </c>
      <c r="D286" t="s">
        <v>895</v>
      </c>
      <c r="E286">
        <v>173</v>
      </c>
      <c r="F286">
        <v>13</v>
      </c>
      <c r="G286" t="s">
        <v>687</v>
      </c>
      <c r="H286" t="s">
        <v>702</v>
      </c>
      <c r="I286" t="s">
        <v>691</v>
      </c>
      <c r="J286" t="s">
        <v>687</v>
      </c>
      <c r="K286" t="s">
        <v>691</v>
      </c>
      <c r="L286" t="s">
        <v>687</v>
      </c>
      <c r="M286" t="s">
        <v>687</v>
      </c>
      <c r="N286" t="s">
        <v>687</v>
      </c>
      <c r="O286" t="s">
        <v>691</v>
      </c>
      <c r="P286" t="s">
        <v>687</v>
      </c>
      <c r="Q286" s="2">
        <v>0</v>
      </c>
      <c r="R286" t="s">
        <v>687</v>
      </c>
      <c r="S286" t="s">
        <v>690</v>
      </c>
      <c r="T286" t="s">
        <v>687</v>
      </c>
      <c r="U286">
        <v>0</v>
      </c>
      <c r="V286" t="s">
        <v>687</v>
      </c>
      <c r="X286" t="s">
        <v>687</v>
      </c>
      <c r="Y286" t="s">
        <v>702</v>
      </c>
      <c r="Z286">
        <v>1</v>
      </c>
      <c r="AA286">
        <v>0</v>
      </c>
      <c r="AB286" t="s">
        <v>687</v>
      </c>
      <c r="AC286">
        <v>0</v>
      </c>
      <c r="AD286" t="s">
        <v>687</v>
      </c>
      <c r="AE286">
        <v>50000494</v>
      </c>
      <c r="AF286">
        <v>1</v>
      </c>
      <c r="AG286">
        <v>50000173</v>
      </c>
      <c r="AH286">
        <v>1</v>
      </c>
      <c r="AI286" s="2"/>
      <c r="AJ286" t="s">
        <v>1318</v>
      </c>
    </row>
    <row r="287" spans="1:36" x14ac:dyDescent="0.25">
      <c r="A287" t="s">
        <v>81</v>
      </c>
      <c r="B287">
        <v>213</v>
      </c>
      <c r="C287">
        <v>1</v>
      </c>
      <c r="D287" t="s">
        <v>753</v>
      </c>
      <c r="E287">
        <v>450</v>
      </c>
      <c r="F287">
        <v>9</v>
      </c>
      <c r="G287" t="s">
        <v>687</v>
      </c>
      <c r="H287" t="s">
        <v>702</v>
      </c>
      <c r="I287" t="s">
        <v>691</v>
      </c>
      <c r="J287" t="s">
        <v>687</v>
      </c>
      <c r="K287" t="s">
        <v>691</v>
      </c>
      <c r="L287" t="s">
        <v>687</v>
      </c>
      <c r="M287" t="s">
        <v>687</v>
      </c>
      <c r="N287" t="s">
        <v>687</v>
      </c>
      <c r="O287" t="s">
        <v>691</v>
      </c>
      <c r="P287" t="s">
        <v>687</v>
      </c>
      <c r="Q287" s="2">
        <v>0</v>
      </c>
      <c r="R287">
        <v>0</v>
      </c>
      <c r="S287">
        <v>0</v>
      </c>
      <c r="T287">
        <v>0</v>
      </c>
      <c r="U287" t="s">
        <v>690</v>
      </c>
      <c r="V287" t="s">
        <v>687</v>
      </c>
      <c r="X287" t="s">
        <v>687</v>
      </c>
      <c r="Y287" t="s">
        <v>690</v>
      </c>
      <c r="Z287">
        <v>2</v>
      </c>
      <c r="AA287">
        <v>0</v>
      </c>
      <c r="AB287" t="s">
        <v>687</v>
      </c>
      <c r="AC287" t="s">
        <v>702</v>
      </c>
      <c r="AD287" t="s">
        <v>687</v>
      </c>
      <c r="AE287">
        <v>44000079</v>
      </c>
      <c r="AF287">
        <v>1</v>
      </c>
      <c r="AG287">
        <v>44000015</v>
      </c>
      <c r="AH287">
        <v>1</v>
      </c>
      <c r="AI287" s="2"/>
      <c r="AJ287" t="s">
        <v>1318</v>
      </c>
    </row>
    <row r="288" spans="1:36" x14ac:dyDescent="0.25">
      <c r="A288" t="s">
        <v>919</v>
      </c>
      <c r="B288">
        <v>959</v>
      </c>
      <c r="C288">
        <v>4</v>
      </c>
      <c r="D288" t="s">
        <v>917</v>
      </c>
      <c r="E288">
        <v>580</v>
      </c>
      <c r="F288">
        <v>5</v>
      </c>
      <c r="G288" t="s">
        <v>687</v>
      </c>
      <c r="H288" t="s">
        <v>702</v>
      </c>
      <c r="I288" t="s">
        <v>691</v>
      </c>
      <c r="J288" t="s">
        <v>687</v>
      </c>
      <c r="K288" t="s">
        <v>691</v>
      </c>
      <c r="L288" t="s">
        <v>687</v>
      </c>
      <c r="M288" t="s">
        <v>687</v>
      </c>
      <c r="N288" t="s">
        <v>687</v>
      </c>
      <c r="O288" t="s">
        <v>691</v>
      </c>
      <c r="P288" t="s">
        <v>687</v>
      </c>
      <c r="Q288" s="2">
        <v>0</v>
      </c>
      <c r="R288" t="s">
        <v>687</v>
      </c>
      <c r="S288" t="s">
        <v>690</v>
      </c>
      <c r="T288" t="s">
        <v>687</v>
      </c>
      <c r="U288">
        <v>0</v>
      </c>
      <c r="V288" t="s">
        <v>687</v>
      </c>
      <c r="X288" t="s">
        <v>687</v>
      </c>
      <c r="Y288" t="s">
        <v>702</v>
      </c>
      <c r="Z288">
        <v>1</v>
      </c>
      <c r="AA288">
        <v>0</v>
      </c>
      <c r="AB288" t="s">
        <v>687</v>
      </c>
      <c r="AC288">
        <v>0</v>
      </c>
      <c r="AD288" t="s">
        <v>687</v>
      </c>
      <c r="AE288">
        <v>41000164</v>
      </c>
      <c r="AF288">
        <v>1</v>
      </c>
      <c r="AG288">
        <v>41000042</v>
      </c>
      <c r="AH288">
        <v>1</v>
      </c>
      <c r="AI288" s="2"/>
      <c r="AJ288" t="s">
        <v>1318</v>
      </c>
    </row>
    <row r="289" spans="1:36" x14ac:dyDescent="0.25">
      <c r="A289" t="s">
        <v>168</v>
      </c>
      <c r="B289">
        <v>418</v>
      </c>
      <c r="C289">
        <v>1</v>
      </c>
      <c r="D289" t="s">
        <v>830</v>
      </c>
      <c r="E289">
        <v>846</v>
      </c>
      <c r="F289">
        <v>9</v>
      </c>
      <c r="G289" t="s">
        <v>687</v>
      </c>
      <c r="H289" t="s">
        <v>690</v>
      </c>
      <c r="I289" t="s">
        <v>691</v>
      </c>
      <c r="J289" t="s">
        <v>687</v>
      </c>
      <c r="K289" t="s">
        <v>691</v>
      </c>
      <c r="L289" t="s">
        <v>687</v>
      </c>
      <c r="M289" t="s">
        <v>687</v>
      </c>
      <c r="N289" t="s">
        <v>687</v>
      </c>
      <c r="O289" t="s">
        <v>691</v>
      </c>
      <c r="P289" t="s">
        <v>687</v>
      </c>
      <c r="Q289" s="2">
        <v>0</v>
      </c>
      <c r="R289" t="s">
        <v>687</v>
      </c>
      <c r="S289" t="s">
        <v>690</v>
      </c>
      <c r="T289" t="s">
        <v>687</v>
      </c>
      <c r="U289">
        <v>0</v>
      </c>
      <c r="V289" t="s">
        <v>687</v>
      </c>
      <c r="X289" t="s">
        <v>687</v>
      </c>
      <c r="Y289" t="s">
        <v>690</v>
      </c>
      <c r="Z289">
        <v>1</v>
      </c>
      <c r="AA289">
        <v>0</v>
      </c>
      <c r="AB289" t="s">
        <v>687</v>
      </c>
      <c r="AC289">
        <v>0</v>
      </c>
      <c r="AD289" t="s">
        <v>687</v>
      </c>
      <c r="AE289">
        <v>15000870</v>
      </c>
      <c r="AF289">
        <v>1</v>
      </c>
      <c r="AG289">
        <v>15000051</v>
      </c>
      <c r="AH289">
        <v>1</v>
      </c>
      <c r="AI289" s="2"/>
      <c r="AJ289" t="s">
        <v>1318</v>
      </c>
    </row>
    <row r="290" spans="1:36" x14ac:dyDescent="0.25">
      <c r="A290" t="s">
        <v>982</v>
      </c>
      <c r="B290">
        <v>1402</v>
      </c>
      <c r="C290">
        <v>1</v>
      </c>
      <c r="D290" t="s">
        <v>835</v>
      </c>
      <c r="E290">
        <v>657</v>
      </c>
      <c r="F290">
        <v>17</v>
      </c>
      <c r="G290" t="s">
        <v>687</v>
      </c>
      <c r="H290" t="s">
        <v>1303</v>
      </c>
      <c r="I290">
        <v>0</v>
      </c>
      <c r="J290" t="s">
        <v>687</v>
      </c>
      <c r="K290">
        <v>0</v>
      </c>
      <c r="L290" t="s">
        <v>687</v>
      </c>
      <c r="M290">
        <v>0</v>
      </c>
      <c r="N290" t="s">
        <v>687</v>
      </c>
      <c r="O290">
        <v>0</v>
      </c>
      <c r="P290" t="s">
        <v>687</v>
      </c>
      <c r="Q290" s="2">
        <v>0</v>
      </c>
      <c r="R290" t="s">
        <v>687</v>
      </c>
      <c r="S290">
        <v>0</v>
      </c>
      <c r="T290" t="s">
        <v>687</v>
      </c>
      <c r="U290">
        <v>0</v>
      </c>
      <c r="V290" t="s">
        <v>687</v>
      </c>
      <c r="X290" t="s">
        <v>687</v>
      </c>
      <c r="Y290">
        <v>0</v>
      </c>
      <c r="AA290">
        <v>0</v>
      </c>
      <c r="AB290" t="s">
        <v>687</v>
      </c>
      <c r="AC290">
        <v>0</v>
      </c>
      <c r="AD290" t="s">
        <v>687</v>
      </c>
      <c r="AE290" t="s">
        <v>806</v>
      </c>
      <c r="AG290" t="s">
        <v>806</v>
      </c>
      <c r="AI290" s="2"/>
      <c r="AJ290" t="s">
        <v>1319</v>
      </c>
    </row>
    <row r="291" spans="1:36" x14ac:dyDescent="0.25">
      <c r="A291" t="s">
        <v>329</v>
      </c>
      <c r="B291">
        <v>703</v>
      </c>
      <c r="C291">
        <v>2</v>
      </c>
      <c r="D291" t="s">
        <v>896</v>
      </c>
      <c r="E291">
        <v>270</v>
      </c>
      <c r="F291">
        <v>13</v>
      </c>
      <c r="G291" t="s">
        <v>702</v>
      </c>
      <c r="H291" t="s">
        <v>702</v>
      </c>
      <c r="I291" t="s">
        <v>691</v>
      </c>
      <c r="J291" t="s">
        <v>691</v>
      </c>
      <c r="K291" t="s">
        <v>691</v>
      </c>
      <c r="L291" t="s">
        <v>691</v>
      </c>
      <c r="M291" t="s">
        <v>687</v>
      </c>
      <c r="N291" t="s">
        <v>687</v>
      </c>
      <c r="O291" t="s">
        <v>687</v>
      </c>
      <c r="P291" t="s">
        <v>687</v>
      </c>
      <c r="Q291" s="2">
        <v>0</v>
      </c>
      <c r="R291" t="s">
        <v>728</v>
      </c>
      <c r="S291" t="s">
        <v>702</v>
      </c>
      <c r="T291" t="s">
        <v>702</v>
      </c>
      <c r="U291">
        <v>0</v>
      </c>
      <c r="V291" t="s">
        <v>728</v>
      </c>
      <c r="X291" t="s">
        <v>690</v>
      </c>
      <c r="Y291" t="s">
        <v>690</v>
      </c>
      <c r="Z291">
        <v>1</v>
      </c>
      <c r="AA291">
        <v>0</v>
      </c>
      <c r="AB291" t="s">
        <v>728</v>
      </c>
      <c r="AC291">
        <v>0</v>
      </c>
      <c r="AD291" t="s">
        <v>728</v>
      </c>
      <c r="AE291">
        <v>49000149</v>
      </c>
      <c r="AF291">
        <v>1</v>
      </c>
      <c r="AG291">
        <v>49000148</v>
      </c>
      <c r="AH291">
        <v>1</v>
      </c>
      <c r="AI291" s="2"/>
      <c r="AJ291" t="s">
        <v>1321</v>
      </c>
    </row>
    <row r="292" spans="1:36" x14ac:dyDescent="0.25">
      <c r="A292" t="s">
        <v>716</v>
      </c>
      <c r="B292">
        <v>49</v>
      </c>
      <c r="C292">
        <v>1</v>
      </c>
      <c r="D292" t="s">
        <v>708</v>
      </c>
      <c r="E292">
        <v>573</v>
      </c>
      <c r="F292">
        <v>1</v>
      </c>
      <c r="G292" t="s">
        <v>687</v>
      </c>
      <c r="H292" t="s">
        <v>691</v>
      </c>
      <c r="I292" t="s">
        <v>688</v>
      </c>
      <c r="J292" t="s">
        <v>687</v>
      </c>
      <c r="K292" t="s">
        <v>688</v>
      </c>
      <c r="L292" t="s">
        <v>687</v>
      </c>
      <c r="M292" t="s">
        <v>688</v>
      </c>
      <c r="N292" t="s">
        <v>687</v>
      </c>
      <c r="O292" t="s">
        <v>688</v>
      </c>
      <c r="P292" t="s">
        <v>687</v>
      </c>
      <c r="Q292" s="2">
        <v>0</v>
      </c>
      <c r="R292" t="s">
        <v>687</v>
      </c>
      <c r="S292" t="s">
        <v>688</v>
      </c>
      <c r="T292" t="s">
        <v>687</v>
      </c>
      <c r="U292">
        <v>0</v>
      </c>
      <c r="V292" t="s">
        <v>687</v>
      </c>
      <c r="X292" t="s">
        <v>687</v>
      </c>
      <c r="Y292" t="s">
        <v>688</v>
      </c>
      <c r="Z292">
        <v>2</v>
      </c>
      <c r="AA292">
        <v>0</v>
      </c>
      <c r="AB292" t="s">
        <v>687</v>
      </c>
      <c r="AC292">
        <v>0</v>
      </c>
      <c r="AD292" t="s">
        <v>687</v>
      </c>
      <c r="AE292">
        <v>30000158</v>
      </c>
      <c r="AF292">
        <v>1</v>
      </c>
      <c r="AG292">
        <v>30000005</v>
      </c>
      <c r="AH292">
        <v>1</v>
      </c>
      <c r="AI292" s="2"/>
      <c r="AJ292" t="s">
        <v>1319</v>
      </c>
    </row>
    <row r="293" spans="1:36" x14ac:dyDescent="0.25">
      <c r="A293" t="s">
        <v>1050</v>
      </c>
      <c r="B293">
        <v>2502</v>
      </c>
      <c r="C293">
        <v>2</v>
      </c>
      <c r="D293" t="s">
        <v>900</v>
      </c>
      <c r="E293">
        <v>370</v>
      </c>
      <c r="F293">
        <v>13</v>
      </c>
      <c r="G293" t="s">
        <v>687</v>
      </c>
      <c r="H293" t="s">
        <v>691</v>
      </c>
      <c r="I293" t="s">
        <v>688</v>
      </c>
      <c r="J293" t="s">
        <v>687</v>
      </c>
      <c r="K293" t="s">
        <v>691</v>
      </c>
      <c r="L293" t="s">
        <v>687</v>
      </c>
      <c r="M293" t="s">
        <v>687</v>
      </c>
      <c r="N293" t="s">
        <v>687</v>
      </c>
      <c r="O293" t="s">
        <v>691</v>
      </c>
      <c r="P293" t="s">
        <v>687</v>
      </c>
      <c r="Q293" s="2">
        <v>0</v>
      </c>
      <c r="R293" t="s">
        <v>687</v>
      </c>
      <c r="S293" t="s">
        <v>687</v>
      </c>
      <c r="T293" t="s">
        <v>687</v>
      </c>
      <c r="U293">
        <v>0</v>
      </c>
      <c r="V293" t="s">
        <v>687</v>
      </c>
      <c r="X293" t="s">
        <v>687</v>
      </c>
      <c r="Y293" t="s">
        <v>688</v>
      </c>
      <c r="Z293">
        <v>1</v>
      </c>
      <c r="AA293">
        <v>0</v>
      </c>
      <c r="AB293" t="s">
        <v>687</v>
      </c>
      <c r="AC293">
        <v>0</v>
      </c>
      <c r="AD293" t="s">
        <v>687</v>
      </c>
      <c r="AE293">
        <v>57000179</v>
      </c>
      <c r="AF293">
        <v>1</v>
      </c>
      <c r="AG293">
        <v>57000042</v>
      </c>
      <c r="AH293">
        <v>1</v>
      </c>
      <c r="AI293" s="2"/>
      <c r="AJ293" t="s">
        <v>1318</v>
      </c>
    </row>
    <row r="294" spans="1:36" x14ac:dyDescent="0.25">
      <c r="A294" t="s">
        <v>387</v>
      </c>
      <c r="B294">
        <v>810</v>
      </c>
      <c r="C294">
        <v>2</v>
      </c>
      <c r="D294" t="s">
        <v>904</v>
      </c>
      <c r="E294">
        <v>153</v>
      </c>
      <c r="F294">
        <v>11</v>
      </c>
      <c r="G294" t="s">
        <v>687</v>
      </c>
      <c r="H294" t="s">
        <v>690</v>
      </c>
      <c r="I294" t="s">
        <v>687</v>
      </c>
      <c r="J294" t="s">
        <v>687</v>
      </c>
      <c r="K294" t="s">
        <v>688</v>
      </c>
      <c r="L294" t="s">
        <v>687</v>
      </c>
      <c r="M294" t="s">
        <v>687</v>
      </c>
      <c r="N294" t="s">
        <v>687</v>
      </c>
      <c r="O294" t="s">
        <v>688</v>
      </c>
      <c r="P294" t="s">
        <v>687</v>
      </c>
      <c r="Q294" s="2">
        <v>0</v>
      </c>
      <c r="R294" t="s">
        <v>687</v>
      </c>
      <c r="S294">
        <v>0</v>
      </c>
      <c r="T294" t="s">
        <v>687</v>
      </c>
      <c r="U294">
        <v>0</v>
      </c>
      <c r="V294" t="s">
        <v>687</v>
      </c>
      <c r="X294" t="s">
        <v>687</v>
      </c>
      <c r="Y294" t="s">
        <v>690</v>
      </c>
      <c r="Z294">
        <v>2</v>
      </c>
      <c r="AA294">
        <v>0</v>
      </c>
      <c r="AB294" t="s">
        <v>687</v>
      </c>
      <c r="AC294" t="s">
        <v>691</v>
      </c>
      <c r="AD294" t="s">
        <v>687</v>
      </c>
      <c r="AE294">
        <v>53000139</v>
      </c>
      <c r="AF294">
        <v>1</v>
      </c>
      <c r="AG294">
        <v>53000008</v>
      </c>
      <c r="AH294">
        <v>1</v>
      </c>
      <c r="AI294" s="2"/>
      <c r="AJ294" t="s">
        <v>1318</v>
      </c>
    </row>
    <row r="295" spans="1:36" x14ac:dyDescent="0.25">
      <c r="A295" t="s">
        <v>116</v>
      </c>
      <c r="B295">
        <v>297</v>
      </c>
      <c r="C295">
        <v>1</v>
      </c>
      <c r="D295" t="s">
        <v>764</v>
      </c>
      <c r="E295">
        <v>661</v>
      </c>
      <c r="F295">
        <v>9</v>
      </c>
      <c r="G295" t="s">
        <v>687</v>
      </c>
      <c r="H295" t="s">
        <v>691</v>
      </c>
      <c r="I295" t="s">
        <v>691</v>
      </c>
      <c r="J295" t="s">
        <v>687</v>
      </c>
      <c r="K295" t="s">
        <v>688</v>
      </c>
      <c r="L295" t="s">
        <v>687</v>
      </c>
      <c r="M295" t="s">
        <v>687</v>
      </c>
      <c r="N295" t="s">
        <v>687</v>
      </c>
      <c r="O295" t="s">
        <v>687</v>
      </c>
      <c r="P295" t="s">
        <v>687</v>
      </c>
      <c r="Q295" s="2">
        <v>0</v>
      </c>
      <c r="R295">
        <v>0</v>
      </c>
      <c r="S295">
        <v>0</v>
      </c>
      <c r="T295">
        <v>0</v>
      </c>
      <c r="U295" t="s">
        <v>691</v>
      </c>
      <c r="V295" t="s">
        <v>687</v>
      </c>
      <c r="X295" t="s">
        <v>687</v>
      </c>
      <c r="Y295" t="s">
        <v>687</v>
      </c>
      <c r="Z295">
        <v>2</v>
      </c>
      <c r="AA295">
        <v>0</v>
      </c>
      <c r="AB295" t="s">
        <v>687</v>
      </c>
      <c r="AC295" t="s">
        <v>691</v>
      </c>
      <c r="AD295" t="s">
        <v>687</v>
      </c>
      <c r="AE295">
        <v>16000098</v>
      </c>
      <c r="AF295">
        <v>1</v>
      </c>
      <c r="AG295">
        <v>16000004</v>
      </c>
      <c r="AH295">
        <v>1</v>
      </c>
      <c r="AI295" s="2"/>
      <c r="AJ295" t="s">
        <v>1318</v>
      </c>
    </row>
    <row r="296" spans="1:36" x14ac:dyDescent="0.25">
      <c r="A296" t="s">
        <v>173</v>
      </c>
      <c r="B296">
        <v>429</v>
      </c>
      <c r="C296">
        <v>1</v>
      </c>
      <c r="D296" t="s">
        <v>835</v>
      </c>
      <c r="E296">
        <v>661</v>
      </c>
      <c r="F296">
        <v>9</v>
      </c>
      <c r="G296" t="s">
        <v>687</v>
      </c>
      <c r="H296" t="s">
        <v>691</v>
      </c>
      <c r="I296" t="s">
        <v>687</v>
      </c>
      <c r="J296" t="s">
        <v>687</v>
      </c>
      <c r="K296" t="s">
        <v>691</v>
      </c>
      <c r="L296" t="s">
        <v>687</v>
      </c>
      <c r="M296" t="s">
        <v>687</v>
      </c>
      <c r="N296" t="s">
        <v>687</v>
      </c>
      <c r="O296" t="s">
        <v>691</v>
      </c>
      <c r="P296" t="s">
        <v>687</v>
      </c>
      <c r="Q296" s="2">
        <v>0</v>
      </c>
      <c r="R296" t="s">
        <v>687</v>
      </c>
      <c r="S296" t="s">
        <v>687</v>
      </c>
      <c r="T296" t="s">
        <v>687</v>
      </c>
      <c r="U296">
        <v>0</v>
      </c>
      <c r="V296" t="s">
        <v>687</v>
      </c>
      <c r="X296" t="s">
        <v>687</v>
      </c>
      <c r="Y296" t="s">
        <v>688</v>
      </c>
      <c r="Z296">
        <v>1</v>
      </c>
      <c r="AA296">
        <v>0</v>
      </c>
      <c r="AB296" t="s">
        <v>687</v>
      </c>
      <c r="AC296">
        <v>0</v>
      </c>
      <c r="AD296" t="s">
        <v>687</v>
      </c>
      <c r="AE296">
        <v>22000071</v>
      </c>
      <c r="AF296">
        <v>1</v>
      </c>
      <c r="AG296">
        <v>22000070</v>
      </c>
      <c r="AH296">
        <v>1</v>
      </c>
      <c r="AI296" s="2"/>
      <c r="AJ296" t="s">
        <v>1318</v>
      </c>
    </row>
    <row r="297" spans="1:36" x14ac:dyDescent="0.25">
      <c r="A297" t="s">
        <v>783</v>
      </c>
      <c r="B297">
        <v>298</v>
      </c>
      <c r="C297">
        <v>1</v>
      </c>
      <c r="D297" t="s">
        <v>764</v>
      </c>
      <c r="E297">
        <v>849</v>
      </c>
      <c r="F297">
        <v>10</v>
      </c>
      <c r="G297" t="s">
        <v>687</v>
      </c>
      <c r="H297" t="s">
        <v>691</v>
      </c>
      <c r="I297" t="s">
        <v>691</v>
      </c>
      <c r="J297" t="s">
        <v>687</v>
      </c>
      <c r="K297" t="s">
        <v>691</v>
      </c>
      <c r="L297" t="s">
        <v>687</v>
      </c>
      <c r="M297" t="s">
        <v>687</v>
      </c>
      <c r="N297" t="s">
        <v>687</v>
      </c>
      <c r="O297" t="s">
        <v>688</v>
      </c>
      <c r="P297" t="s">
        <v>687</v>
      </c>
      <c r="Q297" s="2">
        <v>0</v>
      </c>
      <c r="R297" t="s">
        <v>687</v>
      </c>
      <c r="S297" t="s">
        <v>687</v>
      </c>
      <c r="T297" t="s">
        <v>687</v>
      </c>
      <c r="U297">
        <v>0</v>
      </c>
      <c r="V297" t="s">
        <v>687</v>
      </c>
      <c r="X297" t="s">
        <v>687</v>
      </c>
      <c r="Y297" t="s">
        <v>691</v>
      </c>
      <c r="Z297">
        <v>1</v>
      </c>
      <c r="AA297">
        <v>0</v>
      </c>
      <c r="AB297" t="s">
        <v>687</v>
      </c>
      <c r="AC297">
        <v>0</v>
      </c>
      <c r="AD297" t="s">
        <v>687</v>
      </c>
      <c r="AE297">
        <v>7000322</v>
      </c>
      <c r="AF297">
        <v>1</v>
      </c>
      <c r="AG297">
        <v>7000321</v>
      </c>
      <c r="AH297">
        <v>1</v>
      </c>
      <c r="AI297" s="2"/>
      <c r="AJ297" t="s">
        <v>1318</v>
      </c>
    </row>
    <row r="298" spans="1:36" x14ac:dyDescent="0.25">
      <c r="A298" t="s">
        <v>1094</v>
      </c>
      <c r="B298">
        <v>6572</v>
      </c>
      <c r="C298">
        <v>1</v>
      </c>
      <c r="D298" t="s">
        <v>686</v>
      </c>
      <c r="E298">
        <v>825</v>
      </c>
      <c r="F298">
        <v>13</v>
      </c>
      <c r="G298" t="s">
        <v>687</v>
      </c>
      <c r="H298" t="s">
        <v>690</v>
      </c>
      <c r="I298" t="s">
        <v>687</v>
      </c>
      <c r="J298" t="s">
        <v>687</v>
      </c>
      <c r="K298" t="s">
        <v>688</v>
      </c>
      <c r="L298" t="s">
        <v>687</v>
      </c>
      <c r="M298" t="s">
        <v>691</v>
      </c>
      <c r="N298" t="s">
        <v>687</v>
      </c>
      <c r="O298">
        <v>0</v>
      </c>
      <c r="P298" t="s">
        <v>687</v>
      </c>
      <c r="Q298" s="2">
        <v>0</v>
      </c>
      <c r="R298" t="s">
        <v>687</v>
      </c>
      <c r="S298" t="s">
        <v>690</v>
      </c>
      <c r="T298" t="s">
        <v>687</v>
      </c>
      <c r="U298">
        <v>0</v>
      </c>
      <c r="V298" t="s">
        <v>687</v>
      </c>
      <c r="X298" t="s">
        <v>687</v>
      </c>
      <c r="Y298" t="s">
        <v>687</v>
      </c>
      <c r="Z298">
        <v>1</v>
      </c>
      <c r="AA298">
        <v>0</v>
      </c>
      <c r="AB298" t="s">
        <v>687</v>
      </c>
      <c r="AC298">
        <v>0</v>
      </c>
      <c r="AD298" t="s">
        <v>687</v>
      </c>
      <c r="AE298">
        <v>2000944</v>
      </c>
      <c r="AF298">
        <v>1</v>
      </c>
      <c r="AG298">
        <v>2000177</v>
      </c>
      <c r="AH298">
        <v>1</v>
      </c>
      <c r="AI298" s="2"/>
      <c r="AJ298" t="s">
        <v>1318</v>
      </c>
    </row>
    <row r="299" spans="1:36" x14ac:dyDescent="0.25">
      <c r="A299" t="s">
        <v>609</v>
      </c>
      <c r="B299">
        <v>121</v>
      </c>
      <c r="C299">
        <v>1</v>
      </c>
      <c r="D299" t="s">
        <v>729</v>
      </c>
      <c r="E299">
        <v>510</v>
      </c>
      <c r="F299">
        <v>11</v>
      </c>
      <c r="G299" t="s">
        <v>687</v>
      </c>
      <c r="H299" t="s">
        <v>702</v>
      </c>
      <c r="I299" t="s">
        <v>691</v>
      </c>
      <c r="J299" t="s">
        <v>687</v>
      </c>
      <c r="K299" t="s">
        <v>691</v>
      </c>
      <c r="L299" t="s">
        <v>687</v>
      </c>
      <c r="M299" t="s">
        <v>687</v>
      </c>
      <c r="N299" t="s">
        <v>687</v>
      </c>
      <c r="O299" t="s">
        <v>691</v>
      </c>
      <c r="P299" t="s">
        <v>687</v>
      </c>
      <c r="Q299" s="2">
        <v>0</v>
      </c>
      <c r="R299" t="s">
        <v>687</v>
      </c>
      <c r="S299">
        <v>0</v>
      </c>
      <c r="T299" t="s">
        <v>687</v>
      </c>
      <c r="U299">
        <v>0</v>
      </c>
      <c r="V299" t="s">
        <v>687</v>
      </c>
      <c r="X299" t="s">
        <v>687</v>
      </c>
      <c r="Y299" t="s">
        <v>702</v>
      </c>
      <c r="Z299">
        <v>2</v>
      </c>
      <c r="AA299">
        <v>0</v>
      </c>
      <c r="AB299" t="s">
        <v>687</v>
      </c>
      <c r="AC299" t="s">
        <v>702</v>
      </c>
      <c r="AD299" t="s">
        <v>687</v>
      </c>
      <c r="AE299">
        <v>41000134</v>
      </c>
      <c r="AF299">
        <v>1</v>
      </c>
      <c r="AG299">
        <v>41000025</v>
      </c>
      <c r="AH299">
        <v>1</v>
      </c>
      <c r="AI299" s="2"/>
      <c r="AJ299" t="s">
        <v>1318</v>
      </c>
    </row>
    <row r="300" spans="1:36" x14ac:dyDescent="0.25">
      <c r="A300" t="s">
        <v>117</v>
      </c>
      <c r="B300">
        <v>299</v>
      </c>
      <c r="C300">
        <v>1</v>
      </c>
      <c r="D300" t="s">
        <v>764</v>
      </c>
      <c r="E300">
        <v>665</v>
      </c>
      <c r="F300">
        <v>11</v>
      </c>
      <c r="G300" t="s">
        <v>687</v>
      </c>
      <c r="H300" t="s">
        <v>690</v>
      </c>
      <c r="I300" t="s">
        <v>691</v>
      </c>
      <c r="J300" t="s">
        <v>687</v>
      </c>
      <c r="K300" t="s">
        <v>691</v>
      </c>
      <c r="L300" t="s">
        <v>687</v>
      </c>
      <c r="M300" t="s">
        <v>687</v>
      </c>
      <c r="N300" t="s">
        <v>687</v>
      </c>
      <c r="O300" t="s">
        <v>691</v>
      </c>
      <c r="P300" t="s">
        <v>687</v>
      </c>
      <c r="Q300" s="2">
        <v>0</v>
      </c>
      <c r="R300" t="s">
        <v>687</v>
      </c>
      <c r="S300">
        <v>0</v>
      </c>
      <c r="T300" t="s">
        <v>687</v>
      </c>
      <c r="U300">
        <v>0</v>
      </c>
      <c r="V300" t="s">
        <v>687</v>
      </c>
      <c r="X300" t="s">
        <v>687</v>
      </c>
      <c r="Y300" t="s">
        <v>690</v>
      </c>
      <c r="Z300">
        <v>1</v>
      </c>
      <c r="AA300">
        <v>0</v>
      </c>
      <c r="AB300" t="s">
        <v>687</v>
      </c>
      <c r="AC300">
        <v>0</v>
      </c>
      <c r="AD300" t="s">
        <v>687</v>
      </c>
      <c r="AE300">
        <v>16000282</v>
      </c>
      <c r="AG300">
        <v>16000005</v>
      </c>
      <c r="AH300">
        <v>1</v>
      </c>
      <c r="AI300" s="2"/>
      <c r="AJ300" t="s">
        <v>1318</v>
      </c>
    </row>
    <row r="301" spans="1:36" x14ac:dyDescent="0.25">
      <c r="A301" t="s">
        <v>992</v>
      </c>
      <c r="B301">
        <v>1512</v>
      </c>
      <c r="C301">
        <v>1</v>
      </c>
      <c r="D301" t="s">
        <v>757</v>
      </c>
      <c r="E301">
        <v>730</v>
      </c>
      <c r="F301">
        <v>17</v>
      </c>
      <c r="G301" t="s">
        <v>728</v>
      </c>
      <c r="H301" t="s">
        <v>1303</v>
      </c>
      <c r="I301">
        <v>0</v>
      </c>
      <c r="J301" t="s">
        <v>728</v>
      </c>
      <c r="K301">
        <v>0</v>
      </c>
      <c r="L301" t="s">
        <v>728</v>
      </c>
      <c r="M301">
        <v>0</v>
      </c>
      <c r="N301" t="s">
        <v>728</v>
      </c>
      <c r="O301">
        <v>0</v>
      </c>
      <c r="P301" t="s">
        <v>728</v>
      </c>
      <c r="Q301" s="2">
        <v>0</v>
      </c>
      <c r="R301" t="s">
        <v>728</v>
      </c>
      <c r="S301">
        <v>0</v>
      </c>
      <c r="T301" t="s">
        <v>728</v>
      </c>
      <c r="U301">
        <v>0</v>
      </c>
      <c r="V301" t="s">
        <v>728</v>
      </c>
      <c r="X301" t="s">
        <v>728</v>
      </c>
      <c r="Y301">
        <v>0</v>
      </c>
      <c r="AA301">
        <v>0</v>
      </c>
      <c r="AB301" t="s">
        <v>728</v>
      </c>
      <c r="AC301">
        <v>0</v>
      </c>
      <c r="AD301" t="s">
        <v>728</v>
      </c>
      <c r="AE301" t="s">
        <v>806</v>
      </c>
      <c r="AG301" t="s">
        <v>806</v>
      </c>
      <c r="AI301" s="2"/>
      <c r="AJ301" s="11" t="s">
        <v>1319</v>
      </c>
    </row>
    <row r="302" spans="1:36" x14ac:dyDescent="0.25">
      <c r="A302" t="s">
        <v>994</v>
      </c>
      <c r="B302">
        <v>1515</v>
      </c>
      <c r="C302">
        <v>1</v>
      </c>
      <c r="D302" t="s">
        <v>757</v>
      </c>
      <c r="E302">
        <v>730</v>
      </c>
      <c r="F302">
        <v>17</v>
      </c>
      <c r="G302" t="s">
        <v>728</v>
      </c>
      <c r="H302" t="s">
        <v>1303</v>
      </c>
      <c r="I302">
        <v>0</v>
      </c>
      <c r="J302" t="s">
        <v>728</v>
      </c>
      <c r="K302">
        <v>0</v>
      </c>
      <c r="L302" t="s">
        <v>728</v>
      </c>
      <c r="M302">
        <v>0</v>
      </c>
      <c r="N302" t="s">
        <v>728</v>
      </c>
      <c r="O302">
        <v>0</v>
      </c>
      <c r="P302" t="s">
        <v>728</v>
      </c>
      <c r="Q302" s="2">
        <v>0</v>
      </c>
      <c r="R302" t="s">
        <v>728</v>
      </c>
      <c r="S302">
        <v>0</v>
      </c>
      <c r="T302" t="s">
        <v>728</v>
      </c>
      <c r="U302">
        <v>0</v>
      </c>
      <c r="V302" t="s">
        <v>728</v>
      </c>
      <c r="X302" t="s">
        <v>728</v>
      </c>
      <c r="Y302">
        <v>0</v>
      </c>
      <c r="AA302">
        <v>0</v>
      </c>
      <c r="AB302" t="s">
        <v>728</v>
      </c>
      <c r="AC302">
        <v>0</v>
      </c>
      <c r="AD302" t="s">
        <v>728</v>
      </c>
      <c r="AE302" t="s">
        <v>806</v>
      </c>
      <c r="AG302" t="s">
        <v>806</v>
      </c>
      <c r="AI302" s="2"/>
      <c r="AJ302" s="11" t="s">
        <v>1319</v>
      </c>
    </row>
    <row r="303" spans="1:36" x14ac:dyDescent="0.25">
      <c r="A303" t="s">
        <v>363</v>
      </c>
      <c r="B303">
        <v>758</v>
      </c>
      <c r="C303">
        <v>2</v>
      </c>
      <c r="D303" t="s">
        <v>895</v>
      </c>
      <c r="E303">
        <v>217</v>
      </c>
      <c r="F303">
        <v>9</v>
      </c>
      <c r="G303" t="s">
        <v>687</v>
      </c>
      <c r="H303" t="s">
        <v>690</v>
      </c>
      <c r="I303" t="s">
        <v>691</v>
      </c>
      <c r="J303" t="s">
        <v>687</v>
      </c>
      <c r="K303" t="s">
        <v>691</v>
      </c>
      <c r="L303" t="s">
        <v>687</v>
      </c>
      <c r="M303" t="s">
        <v>687</v>
      </c>
      <c r="N303" t="s">
        <v>687</v>
      </c>
      <c r="O303" t="s">
        <v>687</v>
      </c>
      <c r="P303" t="s">
        <v>687</v>
      </c>
      <c r="Q303" s="2">
        <v>0</v>
      </c>
      <c r="R303" t="s">
        <v>687</v>
      </c>
      <c r="S303" t="s">
        <v>690</v>
      </c>
      <c r="T303" t="s">
        <v>687</v>
      </c>
      <c r="U303">
        <v>0</v>
      </c>
      <c r="V303" t="s">
        <v>687</v>
      </c>
      <c r="X303" t="s">
        <v>687</v>
      </c>
      <c r="Y303" t="s">
        <v>690</v>
      </c>
      <c r="Z303">
        <v>1</v>
      </c>
      <c r="AA303">
        <v>0</v>
      </c>
      <c r="AB303" t="s">
        <v>687</v>
      </c>
      <c r="AC303">
        <v>0</v>
      </c>
      <c r="AD303" t="s">
        <v>687</v>
      </c>
      <c r="AE303">
        <v>48000253</v>
      </c>
      <c r="AF303">
        <v>1</v>
      </c>
      <c r="AG303">
        <v>48000030</v>
      </c>
      <c r="AH303">
        <v>1</v>
      </c>
      <c r="AI303" s="2"/>
      <c r="AJ303" t="s">
        <v>1318</v>
      </c>
    </row>
    <row r="304" spans="1:36" x14ac:dyDescent="0.25">
      <c r="A304" t="s">
        <v>784</v>
      </c>
      <c r="B304">
        <v>300</v>
      </c>
      <c r="C304">
        <v>1</v>
      </c>
      <c r="D304" t="s">
        <v>764</v>
      </c>
      <c r="E304">
        <v>840</v>
      </c>
      <c r="F304">
        <v>1</v>
      </c>
      <c r="G304" t="s">
        <v>687</v>
      </c>
      <c r="H304" t="s">
        <v>690</v>
      </c>
      <c r="I304" t="s">
        <v>687</v>
      </c>
      <c r="J304" t="s">
        <v>687</v>
      </c>
      <c r="K304" t="s">
        <v>687</v>
      </c>
      <c r="L304" t="s">
        <v>687</v>
      </c>
      <c r="M304" t="s">
        <v>687</v>
      </c>
      <c r="N304" t="s">
        <v>687</v>
      </c>
      <c r="O304" t="s">
        <v>687</v>
      </c>
      <c r="P304" t="s">
        <v>687</v>
      </c>
      <c r="Q304" s="2">
        <v>0</v>
      </c>
      <c r="R304" t="s">
        <v>687</v>
      </c>
      <c r="S304" t="s">
        <v>687</v>
      </c>
      <c r="T304" t="s">
        <v>687</v>
      </c>
      <c r="U304">
        <v>0</v>
      </c>
      <c r="V304" t="s">
        <v>687</v>
      </c>
      <c r="X304" t="s">
        <v>687</v>
      </c>
      <c r="Y304" t="s">
        <v>690</v>
      </c>
      <c r="Z304">
        <v>2</v>
      </c>
      <c r="AA304">
        <v>0</v>
      </c>
      <c r="AB304" t="s">
        <v>687</v>
      </c>
      <c r="AC304" t="s">
        <v>691</v>
      </c>
      <c r="AD304" t="s">
        <v>687</v>
      </c>
      <c r="AE304">
        <v>13000018</v>
      </c>
      <c r="AF304">
        <v>1</v>
      </c>
      <c r="AG304">
        <v>13000002</v>
      </c>
      <c r="AH304">
        <v>1</v>
      </c>
      <c r="AI304" s="2"/>
      <c r="AJ304" t="s">
        <v>1318</v>
      </c>
    </row>
    <row r="305" spans="1:36" x14ac:dyDescent="0.25">
      <c r="A305" t="s">
        <v>462</v>
      </c>
      <c r="B305">
        <v>960</v>
      </c>
      <c r="C305">
        <v>4</v>
      </c>
      <c r="D305" t="s">
        <v>917</v>
      </c>
      <c r="E305">
        <v>580</v>
      </c>
      <c r="F305">
        <v>9</v>
      </c>
      <c r="G305" t="s">
        <v>687</v>
      </c>
      <c r="H305" t="s">
        <v>702</v>
      </c>
      <c r="I305" t="s">
        <v>688</v>
      </c>
      <c r="J305" t="s">
        <v>687</v>
      </c>
      <c r="K305" t="s">
        <v>691</v>
      </c>
      <c r="L305" t="s">
        <v>687</v>
      </c>
      <c r="M305" t="s">
        <v>687</v>
      </c>
      <c r="N305" t="s">
        <v>687</v>
      </c>
      <c r="O305" t="s">
        <v>691</v>
      </c>
      <c r="P305" t="s">
        <v>687</v>
      </c>
      <c r="Q305" s="2">
        <v>0</v>
      </c>
      <c r="R305">
        <v>0</v>
      </c>
      <c r="S305">
        <v>0</v>
      </c>
      <c r="T305">
        <v>0</v>
      </c>
      <c r="U305" t="s">
        <v>687</v>
      </c>
      <c r="V305" t="s">
        <v>687</v>
      </c>
      <c r="X305" t="s">
        <v>687</v>
      </c>
      <c r="Y305" t="s">
        <v>690</v>
      </c>
      <c r="Z305">
        <v>2</v>
      </c>
      <c r="AA305">
        <v>0</v>
      </c>
      <c r="AB305" t="s">
        <v>687</v>
      </c>
      <c r="AC305" t="s">
        <v>702</v>
      </c>
      <c r="AD305" t="s">
        <v>687</v>
      </c>
      <c r="AE305">
        <v>42000129</v>
      </c>
      <c r="AF305">
        <v>1</v>
      </c>
      <c r="AG305">
        <v>42000001</v>
      </c>
      <c r="AH305">
        <v>1</v>
      </c>
      <c r="AI305" s="2"/>
      <c r="AJ305" t="s">
        <v>1319</v>
      </c>
    </row>
    <row r="306" spans="1:36" x14ac:dyDescent="0.25">
      <c r="A306" t="s">
        <v>87</v>
      </c>
      <c r="B306">
        <v>225</v>
      </c>
      <c r="C306">
        <v>1</v>
      </c>
      <c r="D306" t="s">
        <v>759</v>
      </c>
      <c r="E306">
        <v>430</v>
      </c>
      <c r="F306">
        <v>11</v>
      </c>
      <c r="G306" t="s">
        <v>687</v>
      </c>
      <c r="H306" t="s">
        <v>691</v>
      </c>
      <c r="I306" t="s">
        <v>687</v>
      </c>
      <c r="J306" t="s">
        <v>687</v>
      </c>
      <c r="K306" t="s">
        <v>688</v>
      </c>
      <c r="L306" t="s">
        <v>687</v>
      </c>
      <c r="M306" t="s">
        <v>687</v>
      </c>
      <c r="N306" t="s">
        <v>687</v>
      </c>
      <c r="O306" t="s">
        <v>691</v>
      </c>
      <c r="P306" t="s">
        <v>687</v>
      </c>
      <c r="Q306" s="2">
        <v>0</v>
      </c>
      <c r="R306" t="s">
        <v>687</v>
      </c>
      <c r="S306">
        <v>0</v>
      </c>
      <c r="T306" t="s">
        <v>687</v>
      </c>
      <c r="U306">
        <v>0</v>
      </c>
      <c r="V306" t="s">
        <v>687</v>
      </c>
      <c r="X306" t="s">
        <v>687</v>
      </c>
      <c r="Y306" t="s">
        <v>687</v>
      </c>
      <c r="Z306">
        <v>1</v>
      </c>
      <c r="AA306">
        <v>0</v>
      </c>
      <c r="AB306" t="s">
        <v>687</v>
      </c>
      <c r="AC306">
        <v>0</v>
      </c>
      <c r="AD306" t="s">
        <v>687</v>
      </c>
      <c r="AE306">
        <v>47000192</v>
      </c>
      <c r="AG306">
        <v>47000191</v>
      </c>
      <c r="AH306">
        <v>1</v>
      </c>
      <c r="AI306" s="2"/>
      <c r="AJ306" t="s">
        <v>1318</v>
      </c>
    </row>
    <row r="307" spans="1:36" x14ac:dyDescent="0.25">
      <c r="A307" t="s">
        <v>751</v>
      </c>
      <c r="B307">
        <v>194</v>
      </c>
      <c r="C307">
        <v>1</v>
      </c>
      <c r="D307" t="s">
        <v>692</v>
      </c>
      <c r="E307">
        <v>430</v>
      </c>
      <c r="F307">
        <v>9</v>
      </c>
      <c r="G307" t="s">
        <v>687</v>
      </c>
      <c r="H307" t="s">
        <v>702</v>
      </c>
      <c r="I307" t="s">
        <v>691</v>
      </c>
      <c r="J307" t="s">
        <v>687</v>
      </c>
      <c r="K307" t="s">
        <v>691</v>
      </c>
      <c r="L307" t="s">
        <v>687</v>
      </c>
      <c r="M307" t="s">
        <v>687</v>
      </c>
      <c r="N307" t="s">
        <v>687</v>
      </c>
      <c r="O307" t="s">
        <v>687</v>
      </c>
      <c r="P307" t="s">
        <v>687</v>
      </c>
      <c r="Q307" s="2">
        <v>0</v>
      </c>
      <c r="R307" t="s">
        <v>687</v>
      </c>
      <c r="S307" t="s">
        <v>702</v>
      </c>
      <c r="T307" t="s">
        <v>687</v>
      </c>
      <c r="U307">
        <v>0</v>
      </c>
      <c r="V307" t="s">
        <v>687</v>
      </c>
      <c r="X307" t="s">
        <v>687</v>
      </c>
      <c r="Y307" t="s">
        <v>691</v>
      </c>
      <c r="Z307">
        <v>1</v>
      </c>
      <c r="AA307">
        <v>0</v>
      </c>
      <c r="AB307" t="s">
        <v>687</v>
      </c>
      <c r="AC307">
        <v>0</v>
      </c>
      <c r="AD307" t="s">
        <v>687</v>
      </c>
      <c r="AE307">
        <v>45000461</v>
      </c>
      <c r="AF307">
        <v>1</v>
      </c>
      <c r="AG307">
        <v>45000124</v>
      </c>
      <c r="AH307">
        <v>1</v>
      </c>
      <c r="AI307" s="2"/>
      <c r="AJ307" t="s">
        <v>1318</v>
      </c>
    </row>
    <row r="308" spans="1:36" x14ac:dyDescent="0.25">
      <c r="A308" t="s">
        <v>330</v>
      </c>
      <c r="B308">
        <v>704</v>
      </c>
      <c r="C308">
        <v>2</v>
      </c>
      <c r="D308" t="s">
        <v>896</v>
      </c>
      <c r="E308">
        <v>306</v>
      </c>
      <c r="F308">
        <v>15</v>
      </c>
      <c r="G308" t="s">
        <v>687</v>
      </c>
      <c r="H308" t="s">
        <v>691</v>
      </c>
      <c r="I308" t="s">
        <v>691</v>
      </c>
      <c r="J308" t="s">
        <v>687</v>
      </c>
      <c r="K308" t="s">
        <v>691</v>
      </c>
      <c r="L308" t="s">
        <v>687</v>
      </c>
      <c r="M308" t="s">
        <v>687</v>
      </c>
      <c r="N308" t="s">
        <v>687</v>
      </c>
      <c r="O308" t="s">
        <v>688</v>
      </c>
      <c r="P308" t="s">
        <v>687</v>
      </c>
      <c r="Q308" s="2">
        <v>0</v>
      </c>
      <c r="R308" t="s">
        <v>687</v>
      </c>
      <c r="S308">
        <v>0</v>
      </c>
      <c r="T308" t="s">
        <v>687</v>
      </c>
      <c r="U308">
        <v>0</v>
      </c>
      <c r="V308" t="s">
        <v>687</v>
      </c>
      <c r="X308" t="s">
        <v>687</v>
      </c>
      <c r="Y308" t="s">
        <v>691</v>
      </c>
      <c r="Z308">
        <v>1</v>
      </c>
      <c r="AA308">
        <v>0</v>
      </c>
      <c r="AB308" t="s">
        <v>687</v>
      </c>
      <c r="AC308">
        <v>0</v>
      </c>
      <c r="AD308" t="s">
        <v>687</v>
      </c>
      <c r="AE308">
        <v>51000155</v>
      </c>
      <c r="AG308">
        <v>51000061</v>
      </c>
      <c r="AH308">
        <v>1</v>
      </c>
      <c r="AI308" s="2"/>
      <c r="AJ308" t="s">
        <v>1318</v>
      </c>
    </row>
    <row r="309" spans="1:36" x14ac:dyDescent="0.25">
      <c r="A309" t="s">
        <v>910</v>
      </c>
      <c r="B309">
        <v>854</v>
      </c>
      <c r="C309">
        <v>2</v>
      </c>
      <c r="D309" t="s">
        <v>900</v>
      </c>
      <c r="E309">
        <v>390</v>
      </c>
      <c r="F309">
        <v>9</v>
      </c>
      <c r="G309" t="s">
        <v>687</v>
      </c>
      <c r="H309" t="s">
        <v>690</v>
      </c>
      <c r="I309" t="s">
        <v>691</v>
      </c>
      <c r="J309" t="s">
        <v>687</v>
      </c>
      <c r="K309" t="s">
        <v>691</v>
      </c>
      <c r="L309" t="s">
        <v>687</v>
      </c>
      <c r="M309" t="s">
        <v>687</v>
      </c>
      <c r="N309" t="s">
        <v>687</v>
      </c>
      <c r="O309" t="s">
        <v>691</v>
      </c>
      <c r="P309" t="s">
        <v>687</v>
      </c>
      <c r="Q309" s="2">
        <v>0</v>
      </c>
      <c r="R309">
        <v>0</v>
      </c>
      <c r="S309">
        <v>0</v>
      </c>
      <c r="T309">
        <v>0</v>
      </c>
      <c r="U309" t="s">
        <v>690</v>
      </c>
      <c r="V309" t="s">
        <v>687</v>
      </c>
      <c r="X309" t="s">
        <v>687</v>
      </c>
      <c r="Y309" t="s">
        <v>691</v>
      </c>
      <c r="Z309">
        <v>2</v>
      </c>
      <c r="AA309">
        <v>0</v>
      </c>
      <c r="AB309" t="s">
        <v>687</v>
      </c>
      <c r="AC309" t="s">
        <v>690</v>
      </c>
      <c r="AD309" t="s">
        <v>687</v>
      </c>
      <c r="AE309">
        <v>60000103</v>
      </c>
      <c r="AF309">
        <v>1</v>
      </c>
      <c r="AG309">
        <v>60000010</v>
      </c>
      <c r="AH309">
        <v>1</v>
      </c>
      <c r="AI309" s="2"/>
      <c r="AJ309" t="s">
        <v>1318</v>
      </c>
    </row>
    <row r="310" spans="1:36" x14ac:dyDescent="0.25">
      <c r="A310" t="s">
        <v>198</v>
      </c>
      <c r="B310">
        <v>474</v>
      </c>
      <c r="C310">
        <v>1</v>
      </c>
      <c r="D310" t="s">
        <v>757</v>
      </c>
      <c r="E310">
        <v>740</v>
      </c>
      <c r="F310">
        <v>9</v>
      </c>
      <c r="G310" t="s">
        <v>687</v>
      </c>
      <c r="H310" t="s">
        <v>690</v>
      </c>
      <c r="I310" t="s">
        <v>691</v>
      </c>
      <c r="J310" t="s">
        <v>687</v>
      </c>
      <c r="K310" t="s">
        <v>691</v>
      </c>
      <c r="L310" t="s">
        <v>687</v>
      </c>
      <c r="M310" t="s">
        <v>687</v>
      </c>
      <c r="N310" t="s">
        <v>687</v>
      </c>
      <c r="O310" t="s">
        <v>691</v>
      </c>
      <c r="P310" t="s">
        <v>687</v>
      </c>
      <c r="Q310" s="2">
        <v>0</v>
      </c>
      <c r="R310" t="s">
        <v>687</v>
      </c>
      <c r="S310" t="s">
        <v>690</v>
      </c>
      <c r="T310" t="s">
        <v>687</v>
      </c>
      <c r="U310">
        <v>0</v>
      </c>
      <c r="V310" t="s">
        <v>687</v>
      </c>
      <c r="X310" t="s">
        <v>687</v>
      </c>
      <c r="Y310" t="s">
        <v>691</v>
      </c>
      <c r="Z310">
        <v>1</v>
      </c>
      <c r="AA310">
        <v>0</v>
      </c>
      <c r="AB310" t="s">
        <v>687</v>
      </c>
      <c r="AC310">
        <v>0</v>
      </c>
      <c r="AD310" t="s">
        <v>687</v>
      </c>
      <c r="AE310">
        <v>21001822</v>
      </c>
      <c r="AF310">
        <v>1</v>
      </c>
      <c r="AG310">
        <v>21000345</v>
      </c>
      <c r="AH310">
        <v>1</v>
      </c>
      <c r="AI310" s="2"/>
      <c r="AJ310" t="s">
        <v>1318</v>
      </c>
    </row>
    <row r="311" spans="1:36" x14ac:dyDescent="0.25">
      <c r="A311" t="s">
        <v>199</v>
      </c>
      <c r="B311">
        <v>475</v>
      </c>
      <c r="C311">
        <v>1</v>
      </c>
      <c r="D311" t="s">
        <v>757</v>
      </c>
      <c r="E311">
        <v>740</v>
      </c>
      <c r="F311">
        <v>2</v>
      </c>
      <c r="G311" t="s">
        <v>687</v>
      </c>
      <c r="H311" t="s">
        <v>691</v>
      </c>
      <c r="I311" t="s">
        <v>691</v>
      </c>
      <c r="J311" t="s">
        <v>687</v>
      </c>
      <c r="K311" t="s">
        <v>687</v>
      </c>
      <c r="L311" t="s">
        <v>687</v>
      </c>
      <c r="M311" t="s">
        <v>687</v>
      </c>
      <c r="N311" t="s">
        <v>687</v>
      </c>
      <c r="O311" t="s">
        <v>691</v>
      </c>
      <c r="P311" t="s">
        <v>687</v>
      </c>
      <c r="Q311" s="2">
        <v>0</v>
      </c>
      <c r="R311" t="s">
        <v>687</v>
      </c>
      <c r="S311">
        <v>0</v>
      </c>
      <c r="T311" t="s">
        <v>687</v>
      </c>
      <c r="U311">
        <v>0</v>
      </c>
      <c r="V311" t="s">
        <v>687</v>
      </c>
      <c r="X311" t="s">
        <v>687</v>
      </c>
      <c r="Y311" t="s">
        <v>691</v>
      </c>
      <c r="Z311">
        <v>1</v>
      </c>
      <c r="AA311">
        <v>0</v>
      </c>
      <c r="AB311" t="s">
        <v>687</v>
      </c>
      <c r="AC311">
        <v>0</v>
      </c>
      <c r="AD311" t="s">
        <v>687</v>
      </c>
      <c r="AE311">
        <v>21001913</v>
      </c>
      <c r="AG311">
        <v>21000371</v>
      </c>
      <c r="AH311">
        <v>1</v>
      </c>
      <c r="AI311" s="2"/>
      <c r="AJ311" t="s">
        <v>1318</v>
      </c>
    </row>
    <row r="312" spans="1:36" x14ac:dyDescent="0.25">
      <c r="A312" t="s">
        <v>458</v>
      </c>
      <c r="B312">
        <v>941</v>
      </c>
      <c r="C312">
        <v>3</v>
      </c>
      <c r="D312" t="s">
        <v>914</v>
      </c>
      <c r="E312">
        <v>400</v>
      </c>
      <c r="F312">
        <v>13</v>
      </c>
      <c r="G312" t="s">
        <v>687</v>
      </c>
      <c r="H312" t="s">
        <v>702</v>
      </c>
      <c r="I312" t="s">
        <v>691</v>
      </c>
      <c r="J312" t="s">
        <v>687</v>
      </c>
      <c r="K312" t="s">
        <v>691</v>
      </c>
      <c r="L312" t="s">
        <v>687</v>
      </c>
      <c r="M312" t="s">
        <v>691</v>
      </c>
      <c r="N312" t="s">
        <v>687</v>
      </c>
      <c r="O312" t="s">
        <v>687</v>
      </c>
      <c r="P312" t="s">
        <v>687</v>
      </c>
      <c r="Q312" s="2">
        <v>0</v>
      </c>
      <c r="R312" t="s">
        <v>687</v>
      </c>
      <c r="S312" t="s">
        <v>702</v>
      </c>
      <c r="T312" t="s">
        <v>687</v>
      </c>
      <c r="U312">
        <v>0</v>
      </c>
      <c r="V312" t="s">
        <v>687</v>
      </c>
      <c r="X312" t="s">
        <v>687</v>
      </c>
      <c r="Y312" s="11" t="s">
        <v>691</v>
      </c>
      <c r="Z312">
        <v>1</v>
      </c>
      <c r="AA312">
        <v>0</v>
      </c>
      <c r="AB312" t="s">
        <v>687</v>
      </c>
      <c r="AC312">
        <v>0</v>
      </c>
      <c r="AD312" t="s">
        <v>687</v>
      </c>
      <c r="AE312">
        <v>67000459</v>
      </c>
      <c r="AF312">
        <v>1</v>
      </c>
      <c r="AG312">
        <v>67000005</v>
      </c>
      <c r="AH312">
        <v>1</v>
      </c>
      <c r="AI312" s="2"/>
      <c r="AJ312" t="s">
        <v>1318</v>
      </c>
    </row>
    <row r="313" spans="1:36" x14ac:dyDescent="0.25">
      <c r="A313" t="s">
        <v>637</v>
      </c>
      <c r="B313">
        <v>1217</v>
      </c>
      <c r="C313">
        <v>1</v>
      </c>
      <c r="D313" t="s">
        <v>764</v>
      </c>
      <c r="E313">
        <v>773</v>
      </c>
      <c r="F313">
        <v>17</v>
      </c>
      <c r="G313" t="s">
        <v>728</v>
      </c>
      <c r="H313" t="s">
        <v>1303</v>
      </c>
      <c r="I313">
        <v>0</v>
      </c>
      <c r="J313" t="s">
        <v>728</v>
      </c>
      <c r="K313">
        <v>0</v>
      </c>
      <c r="L313" t="s">
        <v>728</v>
      </c>
      <c r="M313">
        <v>0</v>
      </c>
      <c r="N313" t="s">
        <v>728</v>
      </c>
      <c r="O313">
        <v>0</v>
      </c>
      <c r="P313" t="s">
        <v>728</v>
      </c>
      <c r="Q313" s="2">
        <v>0</v>
      </c>
      <c r="R313" t="s">
        <v>728</v>
      </c>
      <c r="S313">
        <v>0</v>
      </c>
      <c r="T313" t="s">
        <v>728</v>
      </c>
      <c r="U313">
        <v>0</v>
      </c>
      <c r="V313" t="s">
        <v>728</v>
      </c>
      <c r="X313" t="s">
        <v>728</v>
      </c>
      <c r="Y313">
        <v>0</v>
      </c>
      <c r="AA313">
        <v>0</v>
      </c>
      <c r="AB313" t="s">
        <v>728</v>
      </c>
      <c r="AC313">
        <v>0</v>
      </c>
      <c r="AD313" t="s">
        <v>728</v>
      </c>
      <c r="AE313">
        <v>12000538</v>
      </c>
      <c r="AG313">
        <v>12000537</v>
      </c>
      <c r="AI313" s="2"/>
      <c r="AJ313" s="11" t="s">
        <v>1319</v>
      </c>
    </row>
    <row r="314" spans="1:36" x14ac:dyDescent="0.25">
      <c r="A314" t="s">
        <v>449</v>
      </c>
      <c r="B314">
        <v>924</v>
      </c>
      <c r="C314">
        <v>2</v>
      </c>
      <c r="D314" t="s">
        <v>908</v>
      </c>
      <c r="E314">
        <v>390</v>
      </c>
      <c r="F314">
        <v>10</v>
      </c>
      <c r="G314" t="s">
        <v>687</v>
      </c>
      <c r="H314" t="s">
        <v>702</v>
      </c>
      <c r="I314" t="s">
        <v>691</v>
      </c>
      <c r="J314" t="s">
        <v>687</v>
      </c>
      <c r="K314" t="s">
        <v>691</v>
      </c>
      <c r="L314" t="s">
        <v>687</v>
      </c>
      <c r="M314" t="s">
        <v>687</v>
      </c>
      <c r="N314" t="s">
        <v>687</v>
      </c>
      <c r="O314" t="s">
        <v>691</v>
      </c>
      <c r="P314" t="s">
        <v>687</v>
      </c>
      <c r="Q314" s="2">
        <v>0</v>
      </c>
      <c r="R314" t="s">
        <v>687</v>
      </c>
      <c r="S314" t="s">
        <v>702</v>
      </c>
      <c r="T314" t="s">
        <v>687</v>
      </c>
      <c r="U314">
        <v>0</v>
      </c>
      <c r="V314" t="s">
        <v>687</v>
      </c>
      <c r="X314" t="s">
        <v>687</v>
      </c>
      <c r="Y314" t="s">
        <v>691</v>
      </c>
      <c r="Z314">
        <v>1</v>
      </c>
      <c r="AA314">
        <v>0</v>
      </c>
      <c r="AB314" t="s">
        <v>687</v>
      </c>
      <c r="AC314">
        <v>0</v>
      </c>
      <c r="AD314" t="s">
        <v>687</v>
      </c>
      <c r="AE314">
        <v>60000182</v>
      </c>
      <c r="AF314">
        <v>1</v>
      </c>
      <c r="AG314">
        <v>60000002</v>
      </c>
      <c r="AH314">
        <v>1</v>
      </c>
      <c r="AI314" s="2"/>
      <c r="AJ314" t="s">
        <v>1318</v>
      </c>
    </row>
    <row r="315" spans="1:36" x14ac:dyDescent="0.25">
      <c r="A315" t="s">
        <v>174</v>
      </c>
      <c r="B315">
        <v>430</v>
      </c>
      <c r="C315">
        <v>1</v>
      </c>
      <c r="D315" t="s">
        <v>835</v>
      </c>
      <c r="E315">
        <v>661</v>
      </c>
      <c r="F315">
        <v>9</v>
      </c>
      <c r="G315" t="s">
        <v>687</v>
      </c>
      <c r="H315" t="s">
        <v>691</v>
      </c>
      <c r="I315" t="s">
        <v>688</v>
      </c>
      <c r="J315" t="s">
        <v>687</v>
      </c>
      <c r="K315" t="s">
        <v>687</v>
      </c>
      <c r="L315" t="s">
        <v>687</v>
      </c>
      <c r="M315" t="s">
        <v>687</v>
      </c>
      <c r="N315" t="s">
        <v>687</v>
      </c>
      <c r="O315" t="s">
        <v>687</v>
      </c>
      <c r="P315" t="s">
        <v>687</v>
      </c>
      <c r="Q315" s="2">
        <v>0</v>
      </c>
      <c r="R315">
        <v>0</v>
      </c>
      <c r="S315">
        <v>0</v>
      </c>
      <c r="T315">
        <v>0</v>
      </c>
      <c r="U315" t="s">
        <v>687</v>
      </c>
      <c r="V315" t="s">
        <v>687</v>
      </c>
      <c r="X315" t="s">
        <v>687</v>
      </c>
      <c r="Y315" t="s">
        <v>687</v>
      </c>
      <c r="Z315">
        <v>2</v>
      </c>
      <c r="AA315">
        <v>0</v>
      </c>
      <c r="AB315" t="s">
        <v>687</v>
      </c>
      <c r="AC315" t="s">
        <v>691</v>
      </c>
      <c r="AD315" t="s">
        <v>687</v>
      </c>
      <c r="AE315">
        <v>25000140</v>
      </c>
      <c r="AF315">
        <v>1</v>
      </c>
      <c r="AG315">
        <v>25000112</v>
      </c>
      <c r="AH315">
        <v>1</v>
      </c>
      <c r="AI315" s="2"/>
      <c r="AJ315" t="s">
        <v>1319</v>
      </c>
    </row>
    <row r="316" spans="1:36" x14ac:dyDescent="0.25">
      <c r="A316" t="s">
        <v>88</v>
      </c>
      <c r="B316">
        <v>226</v>
      </c>
      <c r="C316">
        <v>1</v>
      </c>
      <c r="D316" t="s">
        <v>759</v>
      </c>
      <c r="E316">
        <v>479</v>
      </c>
      <c r="F316">
        <v>9</v>
      </c>
      <c r="G316" t="s">
        <v>687</v>
      </c>
      <c r="H316" t="s">
        <v>702</v>
      </c>
      <c r="I316" t="s">
        <v>691</v>
      </c>
      <c r="J316" t="s">
        <v>687</v>
      </c>
      <c r="K316" t="s">
        <v>691</v>
      </c>
      <c r="L316" t="s">
        <v>687</v>
      </c>
      <c r="M316" t="s">
        <v>687</v>
      </c>
      <c r="N316" t="s">
        <v>687</v>
      </c>
      <c r="O316" t="s">
        <v>691</v>
      </c>
      <c r="P316" t="s">
        <v>687</v>
      </c>
      <c r="Q316" s="2">
        <v>0</v>
      </c>
      <c r="R316">
        <v>0</v>
      </c>
      <c r="S316">
        <v>0</v>
      </c>
      <c r="T316">
        <v>0</v>
      </c>
      <c r="U316" t="s">
        <v>690</v>
      </c>
      <c r="V316" t="s">
        <v>687</v>
      </c>
      <c r="X316" t="s">
        <v>687</v>
      </c>
      <c r="Y316" t="s">
        <v>690</v>
      </c>
      <c r="Z316">
        <v>2</v>
      </c>
      <c r="AA316" t="s">
        <v>702</v>
      </c>
      <c r="AB316" t="s">
        <v>687</v>
      </c>
      <c r="AC316" t="s">
        <v>688</v>
      </c>
      <c r="AD316" t="s">
        <v>687</v>
      </c>
      <c r="AE316">
        <v>47000078</v>
      </c>
      <c r="AF316">
        <v>1</v>
      </c>
      <c r="AG316">
        <v>47000009</v>
      </c>
      <c r="AH316">
        <v>1</v>
      </c>
      <c r="AI316" s="2"/>
      <c r="AJ316" t="s">
        <v>1318</v>
      </c>
    </row>
    <row r="317" spans="1:36" x14ac:dyDescent="0.25">
      <c r="A317" t="s">
        <v>839</v>
      </c>
      <c r="B317">
        <v>431</v>
      </c>
      <c r="C317">
        <v>1</v>
      </c>
      <c r="D317" t="s">
        <v>835</v>
      </c>
      <c r="E317">
        <v>665</v>
      </c>
      <c r="F317">
        <v>5</v>
      </c>
      <c r="G317" t="s">
        <v>687</v>
      </c>
      <c r="H317" t="s">
        <v>1303</v>
      </c>
      <c r="I317">
        <v>0</v>
      </c>
      <c r="J317" t="s">
        <v>687</v>
      </c>
      <c r="K317">
        <v>0</v>
      </c>
      <c r="L317" t="s">
        <v>687</v>
      </c>
      <c r="M317">
        <v>0</v>
      </c>
      <c r="N317" t="s">
        <v>687</v>
      </c>
      <c r="O317">
        <v>0</v>
      </c>
      <c r="P317" t="s">
        <v>687</v>
      </c>
      <c r="Q317" s="2">
        <v>0</v>
      </c>
      <c r="R317" t="s">
        <v>687</v>
      </c>
      <c r="S317">
        <v>0</v>
      </c>
      <c r="T317" t="s">
        <v>687</v>
      </c>
      <c r="U317">
        <v>0</v>
      </c>
      <c r="V317" t="s">
        <v>687</v>
      </c>
      <c r="X317" t="s">
        <v>687</v>
      </c>
      <c r="Y317">
        <v>0</v>
      </c>
      <c r="AA317">
        <v>0</v>
      </c>
      <c r="AB317" t="s">
        <v>687</v>
      </c>
      <c r="AC317">
        <v>0</v>
      </c>
      <c r="AD317" t="s">
        <v>687</v>
      </c>
      <c r="AE317">
        <v>25000689</v>
      </c>
      <c r="AG317">
        <v>25000152</v>
      </c>
      <c r="AI317" s="2"/>
      <c r="AJ317" t="s">
        <v>1319</v>
      </c>
    </row>
    <row r="318" spans="1:36" x14ac:dyDescent="0.25">
      <c r="A318" t="s">
        <v>412</v>
      </c>
      <c r="B318">
        <v>856</v>
      </c>
      <c r="C318">
        <v>2</v>
      </c>
      <c r="D318" t="s">
        <v>900</v>
      </c>
      <c r="E318">
        <v>329</v>
      </c>
      <c r="F318">
        <v>10</v>
      </c>
      <c r="G318" t="s">
        <v>687</v>
      </c>
      <c r="H318" t="s">
        <v>690</v>
      </c>
      <c r="I318" t="s">
        <v>688</v>
      </c>
      <c r="J318" t="s">
        <v>687</v>
      </c>
      <c r="K318" t="s">
        <v>691</v>
      </c>
      <c r="L318" t="s">
        <v>687</v>
      </c>
      <c r="M318" t="s">
        <v>687</v>
      </c>
      <c r="N318" t="s">
        <v>687</v>
      </c>
      <c r="O318" t="s">
        <v>688</v>
      </c>
      <c r="P318" t="s">
        <v>687</v>
      </c>
      <c r="Q318" s="2">
        <v>0</v>
      </c>
      <c r="R318" t="s">
        <v>687</v>
      </c>
      <c r="S318" t="s">
        <v>687</v>
      </c>
      <c r="T318" t="s">
        <v>687</v>
      </c>
      <c r="U318">
        <v>0</v>
      </c>
      <c r="V318" t="s">
        <v>687</v>
      </c>
      <c r="X318" t="s">
        <v>687</v>
      </c>
      <c r="Y318" t="s">
        <v>688</v>
      </c>
      <c r="Z318">
        <v>1</v>
      </c>
      <c r="AA318">
        <v>0</v>
      </c>
      <c r="AB318" t="s">
        <v>687</v>
      </c>
      <c r="AC318" t="s">
        <v>690</v>
      </c>
      <c r="AD318" t="s">
        <v>687</v>
      </c>
      <c r="AE318">
        <v>57000328</v>
      </c>
      <c r="AF318">
        <v>1</v>
      </c>
      <c r="AG318">
        <v>57000171</v>
      </c>
      <c r="AH318">
        <v>1</v>
      </c>
      <c r="AI318" s="2"/>
      <c r="AJ318" t="s">
        <v>1319</v>
      </c>
    </row>
    <row r="319" spans="1:36" x14ac:dyDescent="0.25">
      <c r="A319" t="s">
        <v>118</v>
      </c>
      <c r="B319">
        <v>301</v>
      </c>
      <c r="C319">
        <v>1</v>
      </c>
      <c r="D319" t="s">
        <v>764</v>
      </c>
      <c r="E319">
        <v>665</v>
      </c>
      <c r="F319">
        <v>11</v>
      </c>
      <c r="G319" t="s">
        <v>687</v>
      </c>
      <c r="H319" t="s">
        <v>690</v>
      </c>
      <c r="I319" t="s">
        <v>691</v>
      </c>
      <c r="J319" t="s">
        <v>687</v>
      </c>
      <c r="K319" t="s">
        <v>691</v>
      </c>
      <c r="L319" t="s">
        <v>687</v>
      </c>
      <c r="M319" t="s">
        <v>687</v>
      </c>
      <c r="N319" t="s">
        <v>687</v>
      </c>
      <c r="O319">
        <v>0</v>
      </c>
      <c r="P319" t="s">
        <v>687</v>
      </c>
      <c r="Q319" s="2">
        <v>0</v>
      </c>
      <c r="R319" t="s">
        <v>687</v>
      </c>
      <c r="S319">
        <v>0</v>
      </c>
      <c r="T319" t="s">
        <v>687</v>
      </c>
      <c r="U319">
        <v>0</v>
      </c>
      <c r="V319" t="s">
        <v>687</v>
      </c>
      <c r="X319" t="s">
        <v>687</v>
      </c>
      <c r="Y319" t="s">
        <v>690</v>
      </c>
      <c r="Z319">
        <v>2</v>
      </c>
      <c r="AA319">
        <v>0</v>
      </c>
      <c r="AB319" t="s">
        <v>687</v>
      </c>
      <c r="AC319" t="s">
        <v>690</v>
      </c>
      <c r="AD319" t="s">
        <v>687</v>
      </c>
      <c r="AE319">
        <v>16000297</v>
      </c>
      <c r="AF319">
        <v>1</v>
      </c>
      <c r="AG319">
        <v>16000058</v>
      </c>
      <c r="AH319">
        <v>1</v>
      </c>
      <c r="AI319" s="2"/>
      <c r="AJ319" t="s">
        <v>1318</v>
      </c>
    </row>
    <row r="320" spans="1:36" x14ac:dyDescent="0.25">
      <c r="A320" t="s">
        <v>693</v>
      </c>
      <c r="B320">
        <v>8</v>
      </c>
      <c r="C320">
        <v>1</v>
      </c>
      <c r="D320" t="s">
        <v>686</v>
      </c>
      <c r="E320">
        <v>787</v>
      </c>
      <c r="F320">
        <v>5</v>
      </c>
      <c r="G320" t="s">
        <v>687</v>
      </c>
      <c r="H320" t="s">
        <v>691</v>
      </c>
      <c r="I320" t="s">
        <v>691</v>
      </c>
      <c r="J320" t="s">
        <v>687</v>
      </c>
      <c r="K320" t="s">
        <v>691</v>
      </c>
      <c r="L320" t="s">
        <v>687</v>
      </c>
      <c r="M320" t="s">
        <v>687</v>
      </c>
      <c r="N320" t="s">
        <v>687</v>
      </c>
      <c r="O320">
        <v>0</v>
      </c>
      <c r="P320" t="s">
        <v>687</v>
      </c>
      <c r="Q320" s="2">
        <v>0</v>
      </c>
      <c r="R320" t="s">
        <v>687</v>
      </c>
      <c r="S320" t="s">
        <v>687</v>
      </c>
      <c r="T320" t="s">
        <v>687</v>
      </c>
      <c r="U320">
        <v>0</v>
      </c>
      <c r="V320" t="s">
        <v>687</v>
      </c>
      <c r="X320" t="s">
        <v>687</v>
      </c>
      <c r="Y320" t="s">
        <v>687</v>
      </c>
      <c r="Z320">
        <v>1</v>
      </c>
      <c r="AA320">
        <v>0</v>
      </c>
      <c r="AB320" t="s">
        <v>687</v>
      </c>
      <c r="AC320">
        <v>0</v>
      </c>
      <c r="AD320" t="s">
        <v>687</v>
      </c>
      <c r="AE320">
        <v>1000412</v>
      </c>
      <c r="AF320">
        <v>1</v>
      </c>
      <c r="AG320">
        <v>1000002</v>
      </c>
      <c r="AH320">
        <v>1</v>
      </c>
      <c r="AI320" s="2"/>
      <c r="AJ320" t="s">
        <v>1318</v>
      </c>
    </row>
    <row r="321" spans="1:36" x14ac:dyDescent="0.25">
      <c r="A321" t="s">
        <v>657</v>
      </c>
      <c r="B321">
        <v>11204</v>
      </c>
      <c r="C321">
        <v>1</v>
      </c>
      <c r="D321" t="s">
        <v>740</v>
      </c>
      <c r="E321">
        <v>410</v>
      </c>
      <c r="F321">
        <v>9</v>
      </c>
      <c r="G321" t="s">
        <v>687</v>
      </c>
      <c r="H321" t="s">
        <v>1303</v>
      </c>
      <c r="I321">
        <v>0</v>
      </c>
      <c r="J321" t="s">
        <v>687</v>
      </c>
      <c r="K321">
        <v>0</v>
      </c>
      <c r="L321" t="s">
        <v>687</v>
      </c>
      <c r="M321">
        <v>0</v>
      </c>
      <c r="N321" t="s">
        <v>687</v>
      </c>
      <c r="O321">
        <v>0</v>
      </c>
      <c r="P321" t="s">
        <v>687</v>
      </c>
      <c r="Q321" s="2">
        <v>0</v>
      </c>
      <c r="R321" t="s">
        <v>687</v>
      </c>
      <c r="S321">
        <v>0</v>
      </c>
      <c r="T321" t="s">
        <v>687</v>
      </c>
      <c r="U321">
        <v>0</v>
      </c>
      <c r="V321" t="s">
        <v>687</v>
      </c>
      <c r="X321" t="s">
        <v>687</v>
      </c>
      <c r="Y321">
        <v>0</v>
      </c>
      <c r="AA321">
        <v>0</v>
      </c>
      <c r="AB321" t="s">
        <v>687</v>
      </c>
      <c r="AC321">
        <v>0</v>
      </c>
      <c r="AD321" t="s">
        <v>687</v>
      </c>
      <c r="AE321">
        <v>46000077</v>
      </c>
      <c r="AG321">
        <v>46000060</v>
      </c>
      <c r="AI321" s="2"/>
      <c r="AJ321" t="s">
        <v>1319</v>
      </c>
    </row>
    <row r="322" spans="1:36" x14ac:dyDescent="0.25">
      <c r="A322" t="s">
        <v>785</v>
      </c>
      <c r="B322">
        <v>302</v>
      </c>
      <c r="C322">
        <v>1</v>
      </c>
      <c r="D322" t="s">
        <v>764</v>
      </c>
      <c r="E322">
        <v>840</v>
      </c>
      <c r="F322">
        <v>13</v>
      </c>
      <c r="G322" t="s">
        <v>687</v>
      </c>
      <c r="H322" t="s">
        <v>702</v>
      </c>
      <c r="I322" t="s">
        <v>691</v>
      </c>
      <c r="J322" t="s">
        <v>687</v>
      </c>
      <c r="K322" t="s">
        <v>691</v>
      </c>
      <c r="L322" t="s">
        <v>687</v>
      </c>
      <c r="M322" t="s">
        <v>687</v>
      </c>
      <c r="N322" t="s">
        <v>687</v>
      </c>
      <c r="O322" t="s">
        <v>691</v>
      </c>
      <c r="P322" t="s">
        <v>687</v>
      </c>
      <c r="Q322" s="2">
        <v>0</v>
      </c>
      <c r="R322" t="s">
        <v>687</v>
      </c>
      <c r="S322" t="s">
        <v>702</v>
      </c>
      <c r="T322" t="s">
        <v>687</v>
      </c>
      <c r="U322">
        <v>0</v>
      </c>
      <c r="V322" t="s">
        <v>687</v>
      </c>
      <c r="X322" t="s">
        <v>687</v>
      </c>
      <c r="Y322" t="s">
        <v>702</v>
      </c>
      <c r="Z322">
        <v>1</v>
      </c>
      <c r="AA322">
        <v>0</v>
      </c>
      <c r="AB322" t="s">
        <v>687</v>
      </c>
      <c r="AC322">
        <v>0</v>
      </c>
      <c r="AD322" t="s">
        <v>687</v>
      </c>
      <c r="AE322">
        <v>10000905</v>
      </c>
      <c r="AF322">
        <v>1</v>
      </c>
      <c r="AG322">
        <v>10000155</v>
      </c>
      <c r="AH322">
        <v>1</v>
      </c>
      <c r="AI322" s="2"/>
      <c r="AJ322" t="s">
        <v>1318</v>
      </c>
    </row>
    <row r="323" spans="1:36" x14ac:dyDescent="0.25">
      <c r="A323" t="s">
        <v>119</v>
      </c>
      <c r="B323">
        <v>303</v>
      </c>
      <c r="C323">
        <v>1</v>
      </c>
      <c r="D323" t="s">
        <v>764</v>
      </c>
      <c r="E323">
        <v>791</v>
      </c>
      <c r="F323">
        <v>9</v>
      </c>
      <c r="G323" t="s">
        <v>687</v>
      </c>
      <c r="H323" t="s">
        <v>691</v>
      </c>
      <c r="I323" t="s">
        <v>688</v>
      </c>
      <c r="J323" t="s">
        <v>687</v>
      </c>
      <c r="K323" t="s">
        <v>688</v>
      </c>
      <c r="L323" t="s">
        <v>687</v>
      </c>
      <c r="M323" t="s">
        <v>687</v>
      </c>
      <c r="N323" t="s">
        <v>687</v>
      </c>
      <c r="O323">
        <v>0</v>
      </c>
      <c r="P323" t="s">
        <v>687</v>
      </c>
      <c r="Q323" s="2">
        <v>0</v>
      </c>
      <c r="R323">
        <v>0</v>
      </c>
      <c r="S323">
        <v>0</v>
      </c>
      <c r="T323">
        <v>0</v>
      </c>
      <c r="U323" t="s">
        <v>687</v>
      </c>
      <c r="V323" t="s">
        <v>687</v>
      </c>
      <c r="X323" t="s">
        <v>687</v>
      </c>
      <c r="Y323" t="s">
        <v>688</v>
      </c>
      <c r="Z323">
        <v>2</v>
      </c>
      <c r="AA323">
        <v>0</v>
      </c>
      <c r="AB323" t="s">
        <v>687</v>
      </c>
      <c r="AC323" t="s">
        <v>687</v>
      </c>
      <c r="AD323" t="s">
        <v>687</v>
      </c>
      <c r="AE323">
        <v>18000247</v>
      </c>
      <c r="AF323">
        <v>1</v>
      </c>
      <c r="AG323">
        <v>18000021</v>
      </c>
      <c r="AH323">
        <v>1</v>
      </c>
      <c r="AI323" s="2"/>
      <c r="AJ323" t="s">
        <v>1320</v>
      </c>
    </row>
    <row r="324" spans="1:36" x14ac:dyDescent="0.25">
      <c r="A324" t="s">
        <v>309</v>
      </c>
      <c r="B324">
        <v>669</v>
      </c>
      <c r="C324">
        <v>2</v>
      </c>
      <c r="D324" t="s">
        <v>891</v>
      </c>
      <c r="E324">
        <v>306</v>
      </c>
      <c r="F324">
        <v>9</v>
      </c>
      <c r="G324" t="s">
        <v>687</v>
      </c>
      <c r="H324" t="s">
        <v>690</v>
      </c>
      <c r="I324" t="s">
        <v>691</v>
      </c>
      <c r="J324" t="s">
        <v>687</v>
      </c>
      <c r="K324" t="s">
        <v>691</v>
      </c>
      <c r="L324" t="s">
        <v>687</v>
      </c>
      <c r="M324" t="s">
        <v>687</v>
      </c>
      <c r="N324" t="s">
        <v>687</v>
      </c>
      <c r="O324" t="s">
        <v>688</v>
      </c>
      <c r="P324" t="s">
        <v>687</v>
      </c>
      <c r="Q324" s="2">
        <v>0</v>
      </c>
      <c r="R324">
        <v>0</v>
      </c>
      <c r="S324">
        <v>0</v>
      </c>
      <c r="T324">
        <v>0</v>
      </c>
      <c r="U324" t="s">
        <v>691</v>
      </c>
      <c r="V324" t="s">
        <v>687</v>
      </c>
      <c r="X324" t="s">
        <v>687</v>
      </c>
      <c r="Y324" t="s">
        <v>690</v>
      </c>
      <c r="Z324">
        <v>2</v>
      </c>
      <c r="AA324">
        <v>0</v>
      </c>
      <c r="AB324" t="s">
        <v>687</v>
      </c>
      <c r="AC324" t="s">
        <v>688</v>
      </c>
      <c r="AD324" t="s">
        <v>687</v>
      </c>
      <c r="AE324">
        <v>51000099</v>
      </c>
      <c r="AF324">
        <v>1</v>
      </c>
      <c r="AG324">
        <v>51000056</v>
      </c>
      <c r="AH324">
        <v>1</v>
      </c>
      <c r="AI324" s="2"/>
      <c r="AJ324" t="s">
        <v>1318</v>
      </c>
    </row>
    <row r="325" spans="1:36" x14ac:dyDescent="0.25">
      <c r="A325" t="s">
        <v>786</v>
      </c>
      <c r="B325">
        <v>304</v>
      </c>
      <c r="C325">
        <v>1</v>
      </c>
      <c r="D325" t="s">
        <v>764</v>
      </c>
      <c r="E325">
        <v>846</v>
      </c>
      <c r="F325">
        <v>9</v>
      </c>
      <c r="G325" t="s">
        <v>687</v>
      </c>
      <c r="H325" t="s">
        <v>702</v>
      </c>
      <c r="I325" t="s">
        <v>691</v>
      </c>
      <c r="J325" t="s">
        <v>687</v>
      </c>
      <c r="K325" t="s">
        <v>691</v>
      </c>
      <c r="L325" t="s">
        <v>687</v>
      </c>
      <c r="M325" t="s">
        <v>687</v>
      </c>
      <c r="N325" t="s">
        <v>687</v>
      </c>
      <c r="O325" t="s">
        <v>691</v>
      </c>
      <c r="P325" t="s">
        <v>687</v>
      </c>
      <c r="Q325" s="2">
        <v>0</v>
      </c>
      <c r="R325" t="s">
        <v>687</v>
      </c>
      <c r="S325" t="s">
        <v>690</v>
      </c>
      <c r="T325" t="s">
        <v>687</v>
      </c>
      <c r="U325">
        <v>0</v>
      </c>
      <c r="V325" t="s">
        <v>687</v>
      </c>
      <c r="X325" t="s">
        <v>687</v>
      </c>
      <c r="Y325" t="s">
        <v>702</v>
      </c>
      <c r="Z325">
        <v>1</v>
      </c>
      <c r="AA325">
        <v>0</v>
      </c>
      <c r="AB325" t="s">
        <v>687</v>
      </c>
      <c r="AC325" t="s">
        <v>691</v>
      </c>
      <c r="AD325" t="s">
        <v>687</v>
      </c>
      <c r="AE325">
        <v>15000113</v>
      </c>
      <c r="AF325">
        <v>1</v>
      </c>
      <c r="AG325">
        <v>15000052</v>
      </c>
      <c r="AH325">
        <v>1</v>
      </c>
      <c r="AI325" s="2"/>
      <c r="AJ325" t="s">
        <v>1318</v>
      </c>
    </row>
    <row r="326" spans="1:36" x14ac:dyDescent="0.25">
      <c r="A326" t="s">
        <v>364</v>
      </c>
      <c r="B326">
        <v>760</v>
      </c>
      <c r="C326">
        <v>2</v>
      </c>
      <c r="D326" t="s">
        <v>895</v>
      </c>
      <c r="E326">
        <v>223</v>
      </c>
      <c r="F326">
        <v>9</v>
      </c>
      <c r="G326" t="s">
        <v>687</v>
      </c>
      <c r="H326" t="s">
        <v>691</v>
      </c>
      <c r="I326" t="s">
        <v>688</v>
      </c>
      <c r="J326" t="s">
        <v>687</v>
      </c>
      <c r="K326" t="s">
        <v>688</v>
      </c>
      <c r="L326" t="s">
        <v>687</v>
      </c>
      <c r="M326" t="s">
        <v>691</v>
      </c>
      <c r="N326" t="s">
        <v>687</v>
      </c>
      <c r="O326" t="s">
        <v>688</v>
      </c>
      <c r="P326" t="s">
        <v>687</v>
      </c>
      <c r="Q326" s="2">
        <v>0</v>
      </c>
      <c r="R326" t="s">
        <v>687</v>
      </c>
      <c r="S326" t="s">
        <v>688</v>
      </c>
      <c r="T326" t="s">
        <v>687</v>
      </c>
      <c r="U326">
        <v>0</v>
      </c>
      <c r="V326" t="s">
        <v>687</v>
      </c>
      <c r="X326" t="s">
        <v>687</v>
      </c>
      <c r="Y326" t="s">
        <v>687</v>
      </c>
      <c r="Z326">
        <v>1</v>
      </c>
      <c r="AA326">
        <v>0</v>
      </c>
      <c r="AB326" t="s">
        <v>687</v>
      </c>
      <c r="AC326">
        <v>0</v>
      </c>
      <c r="AD326" t="s">
        <v>687</v>
      </c>
      <c r="AE326">
        <v>50000229</v>
      </c>
      <c r="AF326">
        <v>1</v>
      </c>
      <c r="AG326">
        <v>50000116</v>
      </c>
      <c r="AH326">
        <v>1</v>
      </c>
      <c r="AI326" s="2"/>
      <c r="AJ326" t="s">
        <v>1318</v>
      </c>
    </row>
    <row r="327" spans="1:36" x14ac:dyDescent="0.25">
      <c r="A327" t="s">
        <v>1100</v>
      </c>
      <c r="B327">
        <v>6728</v>
      </c>
      <c r="C327">
        <v>1</v>
      </c>
      <c r="D327" t="s">
        <v>830</v>
      </c>
      <c r="E327">
        <v>846</v>
      </c>
      <c r="F327">
        <v>13</v>
      </c>
      <c r="G327" t="s">
        <v>687</v>
      </c>
      <c r="H327" t="s">
        <v>1303</v>
      </c>
      <c r="I327">
        <v>0</v>
      </c>
      <c r="J327" t="s">
        <v>687</v>
      </c>
      <c r="K327">
        <v>0</v>
      </c>
      <c r="L327" t="s">
        <v>687</v>
      </c>
      <c r="M327">
        <v>0</v>
      </c>
      <c r="N327" t="s">
        <v>687</v>
      </c>
      <c r="O327">
        <v>0</v>
      </c>
      <c r="P327" t="s">
        <v>687</v>
      </c>
      <c r="Q327" s="2">
        <v>0</v>
      </c>
      <c r="R327" t="s">
        <v>687</v>
      </c>
      <c r="S327">
        <v>0</v>
      </c>
      <c r="T327" t="s">
        <v>687</v>
      </c>
      <c r="U327">
        <v>0</v>
      </c>
      <c r="V327" t="s">
        <v>687</v>
      </c>
      <c r="X327" t="s">
        <v>687</v>
      </c>
      <c r="Y327">
        <v>0</v>
      </c>
      <c r="AA327">
        <v>0</v>
      </c>
      <c r="AB327" t="s">
        <v>687</v>
      </c>
      <c r="AC327">
        <v>0</v>
      </c>
      <c r="AD327" t="s">
        <v>687</v>
      </c>
      <c r="AE327">
        <v>15001029</v>
      </c>
      <c r="AG327">
        <v>15000206</v>
      </c>
      <c r="AI327" s="2"/>
      <c r="AJ327" t="s">
        <v>1319</v>
      </c>
    </row>
    <row r="328" spans="1:36" x14ac:dyDescent="0.25">
      <c r="A328" t="s">
        <v>175</v>
      </c>
      <c r="B328">
        <v>432</v>
      </c>
      <c r="C328">
        <v>1</v>
      </c>
      <c r="D328" t="s">
        <v>835</v>
      </c>
      <c r="E328">
        <v>665</v>
      </c>
      <c r="F328">
        <v>11</v>
      </c>
      <c r="G328" t="s">
        <v>687</v>
      </c>
      <c r="H328" t="s">
        <v>687</v>
      </c>
      <c r="I328" t="s">
        <v>687</v>
      </c>
      <c r="J328" t="s">
        <v>687</v>
      </c>
      <c r="K328" t="s">
        <v>688</v>
      </c>
      <c r="L328" t="s">
        <v>687</v>
      </c>
      <c r="M328" t="s">
        <v>687</v>
      </c>
      <c r="N328" t="s">
        <v>687</v>
      </c>
      <c r="O328" t="s">
        <v>688</v>
      </c>
      <c r="P328" t="s">
        <v>687</v>
      </c>
      <c r="Q328" s="2">
        <v>0</v>
      </c>
      <c r="R328" t="s">
        <v>687</v>
      </c>
      <c r="S328">
        <v>0</v>
      </c>
      <c r="T328" t="s">
        <v>687</v>
      </c>
      <c r="U328">
        <v>0</v>
      </c>
      <c r="V328" t="s">
        <v>687</v>
      </c>
      <c r="X328" t="s">
        <v>687</v>
      </c>
      <c r="Y328" t="s">
        <v>687</v>
      </c>
      <c r="Z328">
        <v>1</v>
      </c>
      <c r="AA328">
        <v>0</v>
      </c>
      <c r="AB328" t="s">
        <v>687</v>
      </c>
      <c r="AC328">
        <v>0</v>
      </c>
      <c r="AD328" t="s">
        <v>687</v>
      </c>
      <c r="AE328">
        <v>22000227</v>
      </c>
      <c r="AG328">
        <v>22000039</v>
      </c>
      <c r="AH328">
        <v>1</v>
      </c>
      <c r="AI328" s="2"/>
      <c r="AJ328" t="s">
        <v>1320</v>
      </c>
    </row>
    <row r="329" spans="1:36" x14ac:dyDescent="0.25">
      <c r="A329" t="s">
        <v>937</v>
      </c>
      <c r="B329">
        <v>999</v>
      </c>
      <c r="C329">
        <v>1</v>
      </c>
      <c r="D329" t="s">
        <v>764</v>
      </c>
      <c r="E329">
        <v>787</v>
      </c>
      <c r="F329">
        <v>5</v>
      </c>
      <c r="G329" t="s">
        <v>687</v>
      </c>
      <c r="H329" t="s">
        <v>687</v>
      </c>
      <c r="I329" t="s">
        <v>687</v>
      </c>
      <c r="J329" t="s">
        <v>687</v>
      </c>
      <c r="K329" t="s">
        <v>1322</v>
      </c>
      <c r="L329" t="s">
        <v>687</v>
      </c>
      <c r="M329" t="s">
        <v>687</v>
      </c>
      <c r="N329" t="s">
        <v>687</v>
      </c>
      <c r="O329" t="s">
        <v>688</v>
      </c>
      <c r="P329" t="s">
        <v>687</v>
      </c>
      <c r="Q329" s="2">
        <v>0</v>
      </c>
      <c r="R329" t="s">
        <v>687</v>
      </c>
      <c r="S329">
        <v>0</v>
      </c>
      <c r="T329" t="s">
        <v>687</v>
      </c>
      <c r="U329">
        <v>0</v>
      </c>
      <c r="V329" t="s">
        <v>687</v>
      </c>
      <c r="X329" t="s">
        <v>687</v>
      </c>
      <c r="Y329" t="s">
        <v>688</v>
      </c>
      <c r="Z329">
        <v>1</v>
      </c>
      <c r="AA329">
        <v>0</v>
      </c>
      <c r="AB329" t="s">
        <v>687</v>
      </c>
      <c r="AC329">
        <v>0</v>
      </c>
      <c r="AD329" t="s">
        <v>687</v>
      </c>
      <c r="AE329">
        <v>11000282</v>
      </c>
      <c r="AG329">
        <v>11000102</v>
      </c>
      <c r="AH329">
        <v>1</v>
      </c>
      <c r="AI329" s="2"/>
      <c r="AJ329" t="s">
        <v>1320</v>
      </c>
    </row>
    <row r="330" spans="1:36" x14ac:dyDescent="0.25">
      <c r="A330" t="s">
        <v>14</v>
      </c>
      <c r="B330">
        <v>50</v>
      </c>
      <c r="C330">
        <v>1</v>
      </c>
      <c r="D330" t="s">
        <v>708</v>
      </c>
      <c r="E330">
        <v>575</v>
      </c>
      <c r="F330">
        <v>10</v>
      </c>
      <c r="G330" t="s">
        <v>687</v>
      </c>
      <c r="H330" t="s">
        <v>702</v>
      </c>
      <c r="I330" t="s">
        <v>691</v>
      </c>
      <c r="J330" t="s">
        <v>687</v>
      </c>
      <c r="K330" t="s">
        <v>691</v>
      </c>
      <c r="L330" t="s">
        <v>687</v>
      </c>
      <c r="M330" t="s">
        <v>687</v>
      </c>
      <c r="N330" t="s">
        <v>687</v>
      </c>
      <c r="O330" t="s">
        <v>691</v>
      </c>
      <c r="P330" t="s">
        <v>687</v>
      </c>
      <c r="Q330" s="2">
        <v>0</v>
      </c>
      <c r="R330" t="s">
        <v>687</v>
      </c>
      <c r="S330" t="s">
        <v>691</v>
      </c>
      <c r="T330" t="s">
        <v>687</v>
      </c>
      <c r="U330">
        <v>0</v>
      </c>
      <c r="V330" t="s">
        <v>687</v>
      </c>
      <c r="X330" t="s">
        <v>687</v>
      </c>
      <c r="Y330" t="s">
        <v>690</v>
      </c>
      <c r="Z330">
        <v>1</v>
      </c>
      <c r="AA330" t="s">
        <v>691</v>
      </c>
      <c r="AB330" t="s">
        <v>687</v>
      </c>
      <c r="AC330" t="s">
        <v>702</v>
      </c>
      <c r="AD330" t="s">
        <v>687</v>
      </c>
      <c r="AE330">
        <v>38000111</v>
      </c>
      <c r="AF330">
        <v>1</v>
      </c>
      <c r="AG330">
        <v>38000009</v>
      </c>
      <c r="AH330">
        <v>1</v>
      </c>
      <c r="AI330" s="2"/>
      <c r="AJ330" t="s">
        <v>1318</v>
      </c>
    </row>
    <row r="331" spans="1:36" x14ac:dyDescent="0.25">
      <c r="A331" t="s">
        <v>15</v>
      </c>
      <c r="B331">
        <v>51</v>
      </c>
      <c r="C331">
        <v>1</v>
      </c>
      <c r="D331" t="s">
        <v>708</v>
      </c>
      <c r="E331">
        <v>575</v>
      </c>
      <c r="F331">
        <v>10</v>
      </c>
      <c r="G331" t="s">
        <v>687</v>
      </c>
      <c r="H331" t="s">
        <v>702</v>
      </c>
      <c r="I331" t="s">
        <v>691</v>
      </c>
      <c r="J331" t="s">
        <v>687</v>
      </c>
      <c r="K331" t="s">
        <v>691</v>
      </c>
      <c r="L331" t="s">
        <v>687</v>
      </c>
      <c r="M331" t="s">
        <v>687</v>
      </c>
      <c r="N331" t="s">
        <v>687</v>
      </c>
      <c r="O331" t="s">
        <v>687</v>
      </c>
      <c r="P331" t="s">
        <v>687</v>
      </c>
      <c r="Q331" s="2">
        <v>0</v>
      </c>
      <c r="R331">
        <v>0</v>
      </c>
      <c r="S331">
        <v>0</v>
      </c>
      <c r="T331">
        <v>0</v>
      </c>
      <c r="U331" t="s">
        <v>687</v>
      </c>
      <c r="V331" t="s">
        <v>687</v>
      </c>
      <c r="X331" t="s">
        <v>687</v>
      </c>
      <c r="Y331" t="s">
        <v>690</v>
      </c>
      <c r="Z331">
        <v>2</v>
      </c>
      <c r="AA331" t="s">
        <v>691</v>
      </c>
      <c r="AB331" t="s">
        <v>687</v>
      </c>
      <c r="AC331" t="s">
        <v>702</v>
      </c>
      <c r="AD331" t="s">
        <v>687</v>
      </c>
      <c r="AE331">
        <v>38000109</v>
      </c>
      <c r="AF331">
        <v>1</v>
      </c>
      <c r="AG331">
        <v>38000010</v>
      </c>
      <c r="AH331">
        <v>1</v>
      </c>
      <c r="AI331" s="2"/>
      <c r="AJ331" t="s">
        <v>1318</v>
      </c>
    </row>
    <row r="332" spans="1:36" x14ac:dyDescent="0.25">
      <c r="A332" t="s">
        <v>16</v>
      </c>
      <c r="B332">
        <v>52</v>
      </c>
      <c r="C332">
        <v>1</v>
      </c>
      <c r="D332" t="s">
        <v>708</v>
      </c>
      <c r="E332">
        <v>575</v>
      </c>
      <c r="F332">
        <v>9</v>
      </c>
      <c r="G332" t="s">
        <v>687</v>
      </c>
      <c r="H332" t="s">
        <v>702</v>
      </c>
      <c r="I332" t="s">
        <v>691</v>
      </c>
      <c r="J332" t="s">
        <v>687</v>
      </c>
      <c r="K332" t="s">
        <v>691</v>
      </c>
      <c r="L332" t="s">
        <v>687</v>
      </c>
      <c r="M332" t="s">
        <v>687</v>
      </c>
      <c r="N332" t="s">
        <v>687</v>
      </c>
      <c r="O332" t="s">
        <v>691</v>
      </c>
      <c r="P332" t="s">
        <v>687</v>
      </c>
      <c r="Q332" s="2">
        <v>0</v>
      </c>
      <c r="R332">
        <v>0</v>
      </c>
      <c r="S332">
        <v>0</v>
      </c>
      <c r="T332">
        <v>0</v>
      </c>
      <c r="U332" t="s">
        <v>690</v>
      </c>
      <c r="V332" t="s">
        <v>687</v>
      </c>
      <c r="X332" t="s">
        <v>687</v>
      </c>
      <c r="Y332" t="s">
        <v>690</v>
      </c>
      <c r="Z332">
        <v>2</v>
      </c>
      <c r="AA332" t="s">
        <v>702</v>
      </c>
      <c r="AB332" t="s">
        <v>687</v>
      </c>
      <c r="AC332" t="s">
        <v>702</v>
      </c>
      <c r="AD332" t="s">
        <v>687</v>
      </c>
      <c r="AE332">
        <v>38000034</v>
      </c>
      <c r="AF332">
        <v>1</v>
      </c>
      <c r="AG332">
        <v>38000016</v>
      </c>
      <c r="AH332">
        <v>1</v>
      </c>
      <c r="AI332" s="2"/>
      <c r="AJ332" t="s">
        <v>1318</v>
      </c>
    </row>
    <row r="333" spans="1:36" x14ac:dyDescent="0.25">
      <c r="A333" t="s">
        <v>200</v>
      </c>
      <c r="B333">
        <v>477</v>
      </c>
      <c r="C333">
        <v>1</v>
      </c>
      <c r="D333" t="s">
        <v>757</v>
      </c>
      <c r="E333">
        <v>740</v>
      </c>
      <c r="F333">
        <v>13</v>
      </c>
      <c r="G333" t="s">
        <v>687</v>
      </c>
      <c r="H333" t="s">
        <v>1303</v>
      </c>
      <c r="I333">
        <v>0</v>
      </c>
      <c r="J333" t="s">
        <v>687</v>
      </c>
      <c r="K333">
        <v>0</v>
      </c>
      <c r="L333" t="s">
        <v>687</v>
      </c>
      <c r="M333">
        <v>0</v>
      </c>
      <c r="N333" t="s">
        <v>687</v>
      </c>
      <c r="O333">
        <v>0</v>
      </c>
      <c r="P333" t="s">
        <v>687</v>
      </c>
      <c r="Q333" s="2">
        <v>0</v>
      </c>
      <c r="R333" t="s">
        <v>687</v>
      </c>
      <c r="S333">
        <v>0</v>
      </c>
      <c r="T333" t="s">
        <v>687</v>
      </c>
      <c r="U333">
        <v>0</v>
      </c>
      <c r="V333" t="s">
        <v>687</v>
      </c>
      <c r="X333" t="s">
        <v>687</v>
      </c>
      <c r="Y333">
        <v>0</v>
      </c>
      <c r="AA333">
        <v>0</v>
      </c>
      <c r="AB333" t="s">
        <v>687</v>
      </c>
      <c r="AC333">
        <v>0</v>
      </c>
      <c r="AD333" t="s">
        <v>687</v>
      </c>
      <c r="AE333">
        <v>21001914</v>
      </c>
      <c r="AG333">
        <v>21000809</v>
      </c>
      <c r="AI333" s="2"/>
      <c r="AJ333" t="s">
        <v>1319</v>
      </c>
    </row>
    <row r="334" spans="1:36" x14ac:dyDescent="0.25">
      <c r="A334" t="s">
        <v>971</v>
      </c>
      <c r="B334">
        <v>1216</v>
      </c>
      <c r="C334">
        <v>1</v>
      </c>
      <c r="D334" t="s">
        <v>764</v>
      </c>
      <c r="E334">
        <v>779</v>
      </c>
      <c r="F334">
        <v>17</v>
      </c>
      <c r="G334" t="s">
        <v>728</v>
      </c>
      <c r="H334" t="s">
        <v>1303</v>
      </c>
      <c r="I334">
        <v>0</v>
      </c>
      <c r="J334" t="s">
        <v>728</v>
      </c>
      <c r="K334">
        <v>0</v>
      </c>
      <c r="L334" t="s">
        <v>728</v>
      </c>
      <c r="M334">
        <v>0</v>
      </c>
      <c r="N334" t="s">
        <v>728</v>
      </c>
      <c r="O334">
        <v>0</v>
      </c>
      <c r="P334" t="s">
        <v>728</v>
      </c>
      <c r="Q334" s="2">
        <v>0</v>
      </c>
      <c r="R334" t="s">
        <v>728</v>
      </c>
      <c r="S334">
        <v>0</v>
      </c>
      <c r="T334" t="s">
        <v>728</v>
      </c>
      <c r="U334">
        <v>0</v>
      </c>
      <c r="V334" t="s">
        <v>728</v>
      </c>
      <c r="X334" t="s">
        <v>728</v>
      </c>
      <c r="Y334">
        <v>0</v>
      </c>
      <c r="AA334">
        <v>0</v>
      </c>
      <c r="AB334" t="s">
        <v>728</v>
      </c>
      <c r="AC334">
        <v>0</v>
      </c>
      <c r="AD334" t="s">
        <v>728</v>
      </c>
      <c r="AE334" t="s">
        <v>806</v>
      </c>
      <c r="AG334" t="s">
        <v>806</v>
      </c>
      <c r="AI334" s="2"/>
      <c r="AJ334" s="11" t="s">
        <v>1319</v>
      </c>
    </row>
    <row r="335" spans="1:36" x14ac:dyDescent="0.25">
      <c r="A335" t="s">
        <v>787</v>
      </c>
      <c r="B335">
        <v>305</v>
      </c>
      <c r="C335">
        <v>1</v>
      </c>
      <c r="D335" t="s">
        <v>764</v>
      </c>
      <c r="E335">
        <v>840</v>
      </c>
      <c r="F335">
        <v>13</v>
      </c>
      <c r="G335" t="s">
        <v>691</v>
      </c>
      <c r="H335" t="s">
        <v>691</v>
      </c>
      <c r="I335">
        <v>0</v>
      </c>
      <c r="J335" t="s">
        <v>728</v>
      </c>
      <c r="K335">
        <v>0</v>
      </c>
      <c r="L335" t="s">
        <v>728</v>
      </c>
      <c r="M335" t="s">
        <v>687</v>
      </c>
      <c r="N335" t="s">
        <v>687</v>
      </c>
      <c r="O335" t="s">
        <v>688</v>
      </c>
      <c r="P335" t="s">
        <v>687</v>
      </c>
      <c r="Q335" s="2">
        <v>0</v>
      </c>
      <c r="R335" t="s">
        <v>728</v>
      </c>
      <c r="S335" t="s">
        <v>687</v>
      </c>
      <c r="T335" t="s">
        <v>687</v>
      </c>
      <c r="U335">
        <v>0</v>
      </c>
      <c r="V335" t="s">
        <v>728</v>
      </c>
      <c r="X335" t="s">
        <v>691</v>
      </c>
      <c r="Y335" t="s">
        <v>691</v>
      </c>
      <c r="Z335">
        <v>1</v>
      </c>
      <c r="AA335">
        <v>0</v>
      </c>
      <c r="AB335" t="s">
        <v>728</v>
      </c>
      <c r="AC335">
        <v>0</v>
      </c>
      <c r="AD335" t="s">
        <v>728</v>
      </c>
      <c r="AE335">
        <v>10000884</v>
      </c>
      <c r="AF335">
        <v>1</v>
      </c>
      <c r="AG335">
        <v>10000883</v>
      </c>
      <c r="AH335">
        <v>1</v>
      </c>
      <c r="AI335" s="2"/>
      <c r="AJ335" t="s">
        <v>1321</v>
      </c>
    </row>
    <row r="336" spans="1:36" x14ac:dyDescent="0.25">
      <c r="A336" t="s">
        <v>201</v>
      </c>
      <c r="B336">
        <v>478</v>
      </c>
      <c r="C336">
        <v>1</v>
      </c>
      <c r="D336" t="s">
        <v>757</v>
      </c>
      <c r="E336">
        <v>746</v>
      </c>
      <c r="F336">
        <v>10</v>
      </c>
      <c r="G336" t="s">
        <v>687</v>
      </c>
      <c r="H336" t="s">
        <v>691</v>
      </c>
      <c r="I336" t="s">
        <v>691</v>
      </c>
      <c r="J336" t="s">
        <v>687</v>
      </c>
      <c r="K336" t="s">
        <v>691</v>
      </c>
      <c r="L336" t="s">
        <v>687</v>
      </c>
      <c r="M336" t="s">
        <v>687</v>
      </c>
      <c r="N336" t="s">
        <v>687</v>
      </c>
      <c r="O336" t="s">
        <v>688</v>
      </c>
      <c r="P336" t="s">
        <v>687</v>
      </c>
      <c r="Q336" s="2">
        <v>0</v>
      </c>
      <c r="R336" t="s">
        <v>687</v>
      </c>
      <c r="S336" t="s">
        <v>687</v>
      </c>
      <c r="T336" t="s">
        <v>687</v>
      </c>
      <c r="U336">
        <v>0</v>
      </c>
      <c r="V336" t="s">
        <v>687</v>
      </c>
      <c r="X336" t="s">
        <v>687</v>
      </c>
      <c r="Y336" t="s">
        <v>687</v>
      </c>
      <c r="Z336">
        <v>1</v>
      </c>
      <c r="AA336">
        <v>0</v>
      </c>
      <c r="AB336" t="s">
        <v>687</v>
      </c>
      <c r="AC336">
        <v>0</v>
      </c>
      <c r="AD336" t="s">
        <v>687</v>
      </c>
      <c r="AE336">
        <v>21001915</v>
      </c>
      <c r="AF336">
        <v>1</v>
      </c>
      <c r="AG336">
        <v>21000351</v>
      </c>
      <c r="AH336">
        <v>1</v>
      </c>
      <c r="AI336" s="2"/>
      <c r="AJ336" t="s">
        <v>1318</v>
      </c>
    </row>
    <row r="337" spans="1:36" x14ac:dyDescent="0.25">
      <c r="A337" t="s">
        <v>413</v>
      </c>
      <c r="B337">
        <v>858</v>
      </c>
      <c r="C337">
        <v>2</v>
      </c>
      <c r="D337" t="s">
        <v>900</v>
      </c>
      <c r="E337">
        <v>329</v>
      </c>
      <c r="F337">
        <v>9</v>
      </c>
      <c r="G337" t="s">
        <v>687</v>
      </c>
      <c r="H337" t="s">
        <v>702</v>
      </c>
      <c r="I337" t="s">
        <v>691</v>
      </c>
      <c r="J337" t="s">
        <v>687</v>
      </c>
      <c r="K337" t="s">
        <v>691</v>
      </c>
      <c r="L337" t="s">
        <v>687</v>
      </c>
      <c r="M337" t="s">
        <v>687</v>
      </c>
      <c r="N337" t="s">
        <v>687</v>
      </c>
      <c r="O337" t="s">
        <v>691</v>
      </c>
      <c r="P337" t="s">
        <v>687</v>
      </c>
      <c r="Q337" s="2">
        <v>0</v>
      </c>
      <c r="R337" t="s">
        <v>687</v>
      </c>
      <c r="S337" t="s">
        <v>702</v>
      </c>
      <c r="T337" t="s">
        <v>687</v>
      </c>
      <c r="U337">
        <v>0</v>
      </c>
      <c r="V337" t="s">
        <v>687</v>
      </c>
      <c r="X337" t="s">
        <v>687</v>
      </c>
      <c r="Y337" t="s">
        <v>690</v>
      </c>
      <c r="Z337">
        <v>1</v>
      </c>
      <c r="AA337">
        <v>0</v>
      </c>
      <c r="AB337" t="s">
        <v>687</v>
      </c>
      <c r="AC337">
        <v>0</v>
      </c>
      <c r="AD337" t="s">
        <v>687</v>
      </c>
      <c r="AE337">
        <v>57000333</v>
      </c>
      <c r="AF337">
        <v>1</v>
      </c>
      <c r="AG337">
        <v>57000114</v>
      </c>
      <c r="AH337">
        <v>1</v>
      </c>
      <c r="AI337" s="2"/>
      <c r="AJ337" t="s">
        <v>1319</v>
      </c>
    </row>
    <row r="338" spans="1:36" x14ac:dyDescent="0.25">
      <c r="A338" t="s">
        <v>388</v>
      </c>
      <c r="B338">
        <v>811</v>
      </c>
      <c r="C338">
        <v>2</v>
      </c>
      <c r="D338" t="s">
        <v>904</v>
      </c>
      <c r="E338">
        <v>183</v>
      </c>
      <c r="F338">
        <v>11</v>
      </c>
      <c r="G338" t="s">
        <v>687</v>
      </c>
      <c r="H338" t="s">
        <v>1303</v>
      </c>
      <c r="I338">
        <v>0</v>
      </c>
      <c r="J338" t="s">
        <v>687</v>
      </c>
      <c r="K338">
        <v>0</v>
      </c>
      <c r="L338" t="s">
        <v>687</v>
      </c>
      <c r="M338">
        <v>0</v>
      </c>
      <c r="N338" t="s">
        <v>687</v>
      </c>
      <c r="O338">
        <v>0</v>
      </c>
      <c r="P338" t="s">
        <v>687</v>
      </c>
      <c r="Q338" s="2">
        <v>0</v>
      </c>
      <c r="R338" t="s">
        <v>687</v>
      </c>
      <c r="S338">
        <v>0</v>
      </c>
      <c r="T338" t="s">
        <v>687</v>
      </c>
      <c r="U338">
        <v>0</v>
      </c>
      <c r="V338" t="s">
        <v>687</v>
      </c>
      <c r="X338" t="s">
        <v>687</v>
      </c>
      <c r="Y338">
        <v>0</v>
      </c>
      <c r="AA338">
        <v>0</v>
      </c>
      <c r="AB338" t="s">
        <v>687</v>
      </c>
      <c r="AC338">
        <v>0</v>
      </c>
      <c r="AD338" t="s">
        <v>687</v>
      </c>
      <c r="AE338">
        <v>53000182</v>
      </c>
      <c r="AG338">
        <v>53000112</v>
      </c>
      <c r="AI338" s="2"/>
      <c r="AJ338" t="s">
        <v>1319</v>
      </c>
    </row>
    <row r="339" spans="1:36" x14ac:dyDescent="0.25">
      <c r="A339" t="s">
        <v>788</v>
      </c>
      <c r="B339">
        <v>306</v>
      </c>
      <c r="C339">
        <v>1</v>
      </c>
      <c r="D339" t="s">
        <v>764</v>
      </c>
      <c r="E339">
        <v>849</v>
      </c>
      <c r="F339">
        <v>10</v>
      </c>
      <c r="G339" t="s">
        <v>687</v>
      </c>
      <c r="H339" t="s">
        <v>691</v>
      </c>
      <c r="I339" t="s">
        <v>691</v>
      </c>
      <c r="J339" t="s">
        <v>687</v>
      </c>
      <c r="K339" t="s">
        <v>691</v>
      </c>
      <c r="L339" t="s">
        <v>687</v>
      </c>
      <c r="M339" t="s">
        <v>687</v>
      </c>
      <c r="N339" t="s">
        <v>687</v>
      </c>
      <c r="O339" t="s">
        <v>688</v>
      </c>
      <c r="P339" t="s">
        <v>687</v>
      </c>
      <c r="Q339" s="2">
        <v>0</v>
      </c>
      <c r="R339" t="s">
        <v>687</v>
      </c>
      <c r="S339" t="s">
        <v>688</v>
      </c>
      <c r="T339" t="s">
        <v>687</v>
      </c>
      <c r="U339">
        <v>0</v>
      </c>
      <c r="V339" t="s">
        <v>687</v>
      </c>
      <c r="X339" t="s">
        <v>687</v>
      </c>
      <c r="Y339" t="s">
        <v>688</v>
      </c>
      <c r="Z339">
        <v>1</v>
      </c>
      <c r="AA339">
        <v>0</v>
      </c>
      <c r="AB339" t="s">
        <v>687</v>
      </c>
      <c r="AC339">
        <v>0</v>
      </c>
      <c r="AD339" t="s">
        <v>687</v>
      </c>
      <c r="AE339">
        <v>9000824</v>
      </c>
      <c r="AF339">
        <v>1</v>
      </c>
      <c r="AG339">
        <v>9000823</v>
      </c>
      <c r="AH339">
        <v>1</v>
      </c>
      <c r="AI339" s="2"/>
      <c r="AJ339" t="s">
        <v>1318</v>
      </c>
    </row>
    <row r="340" spans="1:36" x14ac:dyDescent="0.25">
      <c r="A340" t="s">
        <v>120</v>
      </c>
      <c r="B340">
        <v>307</v>
      </c>
      <c r="C340">
        <v>1</v>
      </c>
      <c r="D340" t="s">
        <v>764</v>
      </c>
      <c r="E340">
        <v>773</v>
      </c>
      <c r="F340">
        <v>9</v>
      </c>
      <c r="G340" t="s">
        <v>687</v>
      </c>
      <c r="H340" t="s">
        <v>690</v>
      </c>
      <c r="I340" t="s">
        <v>687</v>
      </c>
      <c r="J340" t="s">
        <v>687</v>
      </c>
      <c r="K340" t="s">
        <v>691</v>
      </c>
      <c r="L340" t="s">
        <v>687</v>
      </c>
      <c r="M340" t="s">
        <v>687</v>
      </c>
      <c r="N340" t="s">
        <v>687</v>
      </c>
      <c r="O340" t="s">
        <v>691</v>
      </c>
      <c r="P340" t="s">
        <v>687</v>
      </c>
      <c r="Q340" s="2">
        <v>0</v>
      </c>
      <c r="R340" t="s">
        <v>687</v>
      </c>
      <c r="S340" t="s">
        <v>690</v>
      </c>
      <c r="T340" t="s">
        <v>687</v>
      </c>
      <c r="U340">
        <v>0</v>
      </c>
      <c r="V340" t="s">
        <v>687</v>
      </c>
      <c r="X340" t="s">
        <v>687</v>
      </c>
      <c r="Y340" t="s">
        <v>691</v>
      </c>
      <c r="Z340">
        <v>1</v>
      </c>
      <c r="AA340">
        <v>0</v>
      </c>
      <c r="AB340" t="s">
        <v>687</v>
      </c>
      <c r="AC340" t="s">
        <v>690</v>
      </c>
      <c r="AD340" t="s">
        <v>687</v>
      </c>
      <c r="AE340">
        <v>12000102</v>
      </c>
      <c r="AF340">
        <v>1</v>
      </c>
      <c r="AG340">
        <v>12000002</v>
      </c>
      <c r="AH340">
        <v>1</v>
      </c>
      <c r="AI340" s="2"/>
      <c r="AJ340" t="s">
        <v>1318</v>
      </c>
    </row>
    <row r="341" spans="1:36" x14ac:dyDescent="0.25">
      <c r="A341" t="s">
        <v>202</v>
      </c>
      <c r="B341">
        <v>479</v>
      </c>
      <c r="C341">
        <v>1</v>
      </c>
      <c r="D341" t="s">
        <v>757</v>
      </c>
      <c r="E341">
        <v>740</v>
      </c>
      <c r="F341">
        <v>2</v>
      </c>
      <c r="G341" t="s">
        <v>687</v>
      </c>
      <c r="H341" t="s">
        <v>691</v>
      </c>
      <c r="I341" t="s">
        <v>688</v>
      </c>
      <c r="J341" t="s">
        <v>687</v>
      </c>
      <c r="K341" t="s">
        <v>688</v>
      </c>
      <c r="L341" t="s">
        <v>687</v>
      </c>
      <c r="M341" t="s">
        <v>687</v>
      </c>
      <c r="N341" t="s">
        <v>687</v>
      </c>
      <c r="O341" t="s">
        <v>688</v>
      </c>
      <c r="P341" t="s">
        <v>687</v>
      </c>
      <c r="Q341" s="2">
        <v>0</v>
      </c>
      <c r="R341" t="s">
        <v>687</v>
      </c>
      <c r="S341">
        <v>0</v>
      </c>
      <c r="T341" t="s">
        <v>687</v>
      </c>
      <c r="U341">
        <v>0</v>
      </c>
      <c r="V341" t="s">
        <v>687</v>
      </c>
      <c r="X341" t="s">
        <v>687</v>
      </c>
      <c r="Y341" t="s">
        <v>691</v>
      </c>
      <c r="Z341">
        <v>1</v>
      </c>
      <c r="AA341">
        <v>0</v>
      </c>
      <c r="AB341" t="s">
        <v>687</v>
      </c>
      <c r="AC341">
        <v>0</v>
      </c>
      <c r="AD341" t="s">
        <v>687</v>
      </c>
      <c r="AE341">
        <v>21001911</v>
      </c>
      <c r="AG341">
        <v>21000376</v>
      </c>
      <c r="AH341">
        <v>1</v>
      </c>
      <c r="AI341" s="2"/>
      <c r="AJ341" t="s">
        <v>1318</v>
      </c>
    </row>
    <row r="342" spans="1:36" x14ac:dyDescent="0.25">
      <c r="A342" t="s">
        <v>121</v>
      </c>
      <c r="B342">
        <v>308</v>
      </c>
      <c r="C342">
        <v>1</v>
      </c>
      <c r="D342" t="s">
        <v>764</v>
      </c>
      <c r="E342">
        <v>671</v>
      </c>
      <c r="F342">
        <v>11</v>
      </c>
      <c r="G342" t="s">
        <v>687</v>
      </c>
      <c r="H342" t="s">
        <v>690</v>
      </c>
      <c r="I342" t="s">
        <v>691</v>
      </c>
      <c r="J342" t="s">
        <v>687</v>
      </c>
      <c r="K342" t="s">
        <v>687</v>
      </c>
      <c r="L342" t="s">
        <v>687</v>
      </c>
      <c r="M342" t="s">
        <v>687</v>
      </c>
      <c r="N342" t="s">
        <v>687</v>
      </c>
      <c r="O342" t="s">
        <v>687</v>
      </c>
      <c r="P342" t="s">
        <v>687</v>
      </c>
      <c r="Q342" s="2">
        <v>0</v>
      </c>
      <c r="R342" t="s">
        <v>687</v>
      </c>
      <c r="S342">
        <v>0</v>
      </c>
      <c r="T342" t="s">
        <v>687</v>
      </c>
      <c r="U342">
        <v>0</v>
      </c>
      <c r="V342" t="s">
        <v>687</v>
      </c>
      <c r="X342" t="s">
        <v>687</v>
      </c>
      <c r="Y342" t="s">
        <v>690</v>
      </c>
      <c r="Z342">
        <v>1</v>
      </c>
      <c r="AA342">
        <v>0</v>
      </c>
      <c r="AB342" t="s">
        <v>687</v>
      </c>
      <c r="AC342">
        <v>0</v>
      </c>
      <c r="AD342" t="s">
        <v>687</v>
      </c>
      <c r="AE342">
        <v>9000563</v>
      </c>
      <c r="AG342">
        <v>9000562</v>
      </c>
      <c r="AH342">
        <v>1</v>
      </c>
      <c r="AI342" s="2"/>
      <c r="AJ342" t="s">
        <v>1318</v>
      </c>
    </row>
    <row r="343" spans="1:36" x14ac:dyDescent="0.25">
      <c r="A343" t="s">
        <v>898</v>
      </c>
      <c r="B343">
        <v>706</v>
      </c>
      <c r="C343">
        <v>2</v>
      </c>
      <c r="D343" t="s">
        <v>896</v>
      </c>
      <c r="E343">
        <v>265</v>
      </c>
      <c r="F343">
        <v>10</v>
      </c>
      <c r="G343" t="s">
        <v>687</v>
      </c>
      <c r="H343" t="s">
        <v>691</v>
      </c>
      <c r="I343" t="s">
        <v>688</v>
      </c>
      <c r="J343" t="s">
        <v>687</v>
      </c>
      <c r="K343" t="s">
        <v>691</v>
      </c>
      <c r="L343" t="s">
        <v>687</v>
      </c>
      <c r="M343" t="s">
        <v>687</v>
      </c>
      <c r="N343" t="s">
        <v>687</v>
      </c>
      <c r="O343" t="s">
        <v>691</v>
      </c>
      <c r="P343" t="s">
        <v>687</v>
      </c>
      <c r="Q343" s="2">
        <v>0</v>
      </c>
      <c r="R343" t="s">
        <v>687</v>
      </c>
      <c r="S343" t="s">
        <v>687</v>
      </c>
      <c r="T343" t="s">
        <v>687</v>
      </c>
      <c r="U343">
        <v>0</v>
      </c>
      <c r="V343" t="s">
        <v>687</v>
      </c>
      <c r="X343" t="s">
        <v>687</v>
      </c>
      <c r="Y343" t="s">
        <v>688</v>
      </c>
      <c r="Z343">
        <v>1</v>
      </c>
      <c r="AA343">
        <v>0</v>
      </c>
      <c r="AB343" t="s">
        <v>687</v>
      </c>
      <c r="AC343">
        <v>0</v>
      </c>
      <c r="AD343" t="s">
        <v>687</v>
      </c>
      <c r="AE343">
        <v>52000911</v>
      </c>
      <c r="AF343">
        <v>1</v>
      </c>
      <c r="AG343">
        <v>52000910</v>
      </c>
      <c r="AH343">
        <v>1</v>
      </c>
      <c r="AI343" s="2"/>
      <c r="AJ343" t="s">
        <v>1318</v>
      </c>
    </row>
    <row r="344" spans="1:36" x14ac:dyDescent="0.25">
      <c r="A344" t="s">
        <v>459</v>
      </c>
      <c r="B344">
        <v>942</v>
      </c>
      <c r="C344">
        <v>3</v>
      </c>
      <c r="D344" t="s">
        <v>914</v>
      </c>
      <c r="E344">
        <v>400</v>
      </c>
      <c r="F344">
        <v>10</v>
      </c>
      <c r="G344" t="s">
        <v>687</v>
      </c>
      <c r="H344" t="s">
        <v>1303</v>
      </c>
      <c r="I344">
        <v>0</v>
      </c>
      <c r="J344" t="s">
        <v>687</v>
      </c>
      <c r="K344">
        <v>0</v>
      </c>
      <c r="L344" t="s">
        <v>687</v>
      </c>
      <c r="M344">
        <v>0</v>
      </c>
      <c r="N344" t="s">
        <v>687</v>
      </c>
      <c r="O344">
        <v>0</v>
      </c>
      <c r="P344" t="s">
        <v>687</v>
      </c>
      <c r="Q344" s="2">
        <v>0</v>
      </c>
      <c r="R344" t="s">
        <v>687</v>
      </c>
      <c r="S344">
        <v>0</v>
      </c>
      <c r="T344" t="s">
        <v>687</v>
      </c>
      <c r="U344">
        <v>0</v>
      </c>
      <c r="V344" t="s">
        <v>687</v>
      </c>
      <c r="X344" t="s">
        <v>687</v>
      </c>
      <c r="Y344">
        <v>0</v>
      </c>
      <c r="AA344">
        <v>0</v>
      </c>
      <c r="AB344" t="s">
        <v>687</v>
      </c>
      <c r="AC344">
        <v>0</v>
      </c>
      <c r="AD344" t="s">
        <v>687</v>
      </c>
      <c r="AE344">
        <v>66000047</v>
      </c>
      <c r="AG344">
        <v>66000046</v>
      </c>
      <c r="AI344" s="2"/>
      <c r="AJ344" t="s">
        <v>1319</v>
      </c>
    </row>
    <row r="345" spans="1:36" x14ac:dyDescent="0.25">
      <c r="A345" t="s">
        <v>1158</v>
      </c>
      <c r="B345">
        <v>36801</v>
      </c>
      <c r="C345">
        <v>1</v>
      </c>
      <c r="D345" t="s">
        <v>764</v>
      </c>
      <c r="E345">
        <v>773</v>
      </c>
      <c r="F345">
        <v>15</v>
      </c>
      <c r="G345" t="s">
        <v>687</v>
      </c>
      <c r="H345" t="s">
        <v>691</v>
      </c>
      <c r="I345" t="s">
        <v>687</v>
      </c>
      <c r="J345" t="s">
        <v>687</v>
      </c>
      <c r="K345" t="s">
        <v>687</v>
      </c>
      <c r="L345" t="s">
        <v>687</v>
      </c>
      <c r="M345" t="s">
        <v>687</v>
      </c>
      <c r="N345" t="s">
        <v>687</v>
      </c>
      <c r="O345">
        <v>0</v>
      </c>
      <c r="P345" t="s">
        <v>687</v>
      </c>
      <c r="Q345" s="2">
        <v>0</v>
      </c>
      <c r="R345" t="s">
        <v>687</v>
      </c>
      <c r="S345">
        <v>0</v>
      </c>
      <c r="T345" t="s">
        <v>687</v>
      </c>
      <c r="U345">
        <v>0</v>
      </c>
      <c r="V345" t="s">
        <v>687</v>
      </c>
      <c r="X345" t="s">
        <v>687</v>
      </c>
      <c r="Y345" t="s">
        <v>691</v>
      </c>
      <c r="Z345">
        <v>1</v>
      </c>
      <c r="AA345">
        <v>0</v>
      </c>
      <c r="AB345" t="s">
        <v>687</v>
      </c>
      <c r="AC345">
        <v>0</v>
      </c>
      <c r="AD345" t="s">
        <v>687</v>
      </c>
      <c r="AE345">
        <v>12000418</v>
      </c>
      <c r="AG345">
        <v>12000417</v>
      </c>
      <c r="AH345">
        <v>1</v>
      </c>
      <c r="AI345" s="2"/>
      <c r="AJ345" t="s">
        <v>1318</v>
      </c>
    </row>
    <row r="346" spans="1:36" x14ac:dyDescent="0.25">
      <c r="A346" t="s">
        <v>1098</v>
      </c>
      <c r="B346">
        <v>6664</v>
      </c>
      <c r="C346">
        <v>1</v>
      </c>
      <c r="D346" t="s">
        <v>764</v>
      </c>
      <c r="E346">
        <v>773</v>
      </c>
      <c r="F346">
        <v>15</v>
      </c>
      <c r="G346" t="s">
        <v>687</v>
      </c>
      <c r="H346" t="s">
        <v>702</v>
      </c>
      <c r="I346" t="s">
        <v>691</v>
      </c>
      <c r="J346" t="s">
        <v>687</v>
      </c>
      <c r="K346" t="s">
        <v>687</v>
      </c>
      <c r="L346" t="s">
        <v>687</v>
      </c>
      <c r="M346" t="s">
        <v>687</v>
      </c>
      <c r="N346" t="s">
        <v>687</v>
      </c>
      <c r="O346">
        <v>0</v>
      </c>
      <c r="P346" t="s">
        <v>687</v>
      </c>
      <c r="Q346" s="2">
        <v>0</v>
      </c>
      <c r="R346" t="s">
        <v>687</v>
      </c>
      <c r="S346">
        <v>0</v>
      </c>
      <c r="T346" t="s">
        <v>687</v>
      </c>
      <c r="U346">
        <v>0</v>
      </c>
      <c r="V346" t="s">
        <v>687</v>
      </c>
      <c r="X346" t="s">
        <v>687</v>
      </c>
      <c r="Y346" t="s">
        <v>702</v>
      </c>
      <c r="Z346">
        <v>1</v>
      </c>
      <c r="AA346">
        <v>0</v>
      </c>
      <c r="AB346" t="s">
        <v>687</v>
      </c>
      <c r="AC346">
        <v>0</v>
      </c>
      <c r="AD346" t="s">
        <v>687</v>
      </c>
      <c r="AE346">
        <v>12000427</v>
      </c>
      <c r="AG346">
        <v>12000123</v>
      </c>
      <c r="AH346">
        <v>1</v>
      </c>
      <c r="AI346" s="2"/>
      <c r="AJ346" t="s">
        <v>1318</v>
      </c>
    </row>
    <row r="347" spans="1:36" x14ac:dyDescent="0.25">
      <c r="A347" t="s">
        <v>17</v>
      </c>
      <c r="B347">
        <v>53</v>
      </c>
      <c r="C347">
        <v>1</v>
      </c>
      <c r="D347" t="s">
        <v>708</v>
      </c>
      <c r="E347">
        <v>573</v>
      </c>
      <c r="F347">
        <v>9</v>
      </c>
      <c r="G347" t="s">
        <v>687</v>
      </c>
      <c r="H347" t="s">
        <v>691</v>
      </c>
      <c r="I347" t="s">
        <v>687</v>
      </c>
      <c r="J347" t="s">
        <v>687</v>
      </c>
      <c r="K347" t="s">
        <v>691</v>
      </c>
      <c r="L347" t="s">
        <v>687</v>
      </c>
      <c r="M347" t="s">
        <v>687</v>
      </c>
      <c r="N347" t="s">
        <v>687</v>
      </c>
      <c r="O347" t="s">
        <v>687</v>
      </c>
      <c r="P347" t="s">
        <v>687</v>
      </c>
      <c r="Q347" s="2">
        <v>0</v>
      </c>
      <c r="R347">
        <v>0</v>
      </c>
      <c r="S347">
        <v>0</v>
      </c>
      <c r="T347">
        <v>0</v>
      </c>
      <c r="U347" t="s">
        <v>688</v>
      </c>
      <c r="V347" t="s">
        <v>687</v>
      </c>
      <c r="X347" t="s">
        <v>687</v>
      </c>
      <c r="Y347" t="s">
        <v>691</v>
      </c>
      <c r="Z347">
        <v>2</v>
      </c>
      <c r="AA347">
        <v>0</v>
      </c>
      <c r="AB347" t="s">
        <v>687</v>
      </c>
      <c r="AC347" t="s">
        <v>687</v>
      </c>
      <c r="AD347" t="s">
        <v>687</v>
      </c>
      <c r="AE347">
        <v>31000380</v>
      </c>
      <c r="AF347">
        <v>1</v>
      </c>
      <c r="AG347">
        <v>31000048</v>
      </c>
      <c r="AH347">
        <v>1</v>
      </c>
      <c r="AI347" s="2"/>
      <c r="AJ347" t="s">
        <v>1318</v>
      </c>
    </row>
    <row r="348" spans="1:36" x14ac:dyDescent="0.25">
      <c r="A348" t="s">
        <v>1130</v>
      </c>
      <c r="B348">
        <v>11302</v>
      </c>
      <c r="C348">
        <v>1</v>
      </c>
      <c r="D348" t="s">
        <v>692</v>
      </c>
      <c r="E348">
        <v>430</v>
      </c>
      <c r="F348">
        <v>17</v>
      </c>
      <c r="G348" t="s">
        <v>728</v>
      </c>
      <c r="H348" t="s">
        <v>1303</v>
      </c>
      <c r="I348">
        <v>0</v>
      </c>
      <c r="J348" t="s">
        <v>728</v>
      </c>
      <c r="K348">
        <v>0</v>
      </c>
      <c r="L348" t="s">
        <v>728</v>
      </c>
      <c r="M348">
        <v>0</v>
      </c>
      <c r="N348" t="s">
        <v>728</v>
      </c>
      <c r="O348">
        <v>0</v>
      </c>
      <c r="P348" t="s">
        <v>728</v>
      </c>
      <c r="Q348" s="2">
        <v>0</v>
      </c>
      <c r="R348" t="s">
        <v>728</v>
      </c>
      <c r="S348">
        <v>0</v>
      </c>
      <c r="T348" t="s">
        <v>728</v>
      </c>
      <c r="U348">
        <v>0</v>
      </c>
      <c r="V348" t="s">
        <v>728</v>
      </c>
      <c r="X348" t="s">
        <v>728</v>
      </c>
      <c r="Y348">
        <v>0</v>
      </c>
      <c r="AA348">
        <v>0</v>
      </c>
      <c r="AB348" t="s">
        <v>728</v>
      </c>
      <c r="AC348">
        <v>0</v>
      </c>
      <c r="AD348" t="s">
        <v>728</v>
      </c>
      <c r="AE348" t="s">
        <v>806</v>
      </c>
      <c r="AG348" t="s">
        <v>806</v>
      </c>
      <c r="AI348" s="2"/>
      <c r="AJ348" s="11" t="s">
        <v>1319</v>
      </c>
    </row>
    <row r="349" spans="1:36" x14ac:dyDescent="0.25">
      <c r="A349" t="s">
        <v>1026</v>
      </c>
      <c r="B349">
        <v>2201</v>
      </c>
      <c r="C349">
        <v>2</v>
      </c>
      <c r="D349" t="s">
        <v>896</v>
      </c>
      <c r="E349">
        <v>219</v>
      </c>
      <c r="F349">
        <v>13</v>
      </c>
      <c r="G349" t="s">
        <v>687</v>
      </c>
      <c r="H349" t="s">
        <v>1303</v>
      </c>
      <c r="I349">
        <v>0</v>
      </c>
      <c r="J349" t="s">
        <v>687</v>
      </c>
      <c r="K349">
        <v>0</v>
      </c>
      <c r="L349" t="s">
        <v>687</v>
      </c>
      <c r="M349">
        <v>0</v>
      </c>
      <c r="N349" t="s">
        <v>687</v>
      </c>
      <c r="O349">
        <v>0</v>
      </c>
      <c r="P349" t="s">
        <v>687</v>
      </c>
      <c r="Q349" s="2">
        <v>0</v>
      </c>
      <c r="R349" t="s">
        <v>687</v>
      </c>
      <c r="S349">
        <v>0</v>
      </c>
      <c r="T349" t="s">
        <v>687</v>
      </c>
      <c r="U349">
        <v>0</v>
      </c>
      <c r="V349" t="s">
        <v>687</v>
      </c>
      <c r="X349" t="s">
        <v>687</v>
      </c>
      <c r="Y349">
        <v>0</v>
      </c>
      <c r="AA349">
        <v>0</v>
      </c>
      <c r="AB349" t="s">
        <v>687</v>
      </c>
      <c r="AC349">
        <v>0</v>
      </c>
      <c r="AD349" t="s">
        <v>687</v>
      </c>
      <c r="AE349">
        <v>49000100</v>
      </c>
      <c r="AG349">
        <v>49000076</v>
      </c>
      <c r="AI349" s="2"/>
      <c r="AJ349" t="s">
        <v>1319</v>
      </c>
    </row>
    <row r="350" spans="1:36" x14ac:dyDescent="0.25">
      <c r="A350" t="s">
        <v>389</v>
      </c>
      <c r="B350">
        <v>812</v>
      </c>
      <c r="C350">
        <v>2</v>
      </c>
      <c r="D350" t="s">
        <v>904</v>
      </c>
      <c r="E350">
        <v>269</v>
      </c>
      <c r="F350">
        <v>10</v>
      </c>
      <c r="G350" t="s">
        <v>687</v>
      </c>
      <c r="H350" t="s">
        <v>687</v>
      </c>
      <c r="I350" t="s">
        <v>688</v>
      </c>
      <c r="J350" t="s">
        <v>687</v>
      </c>
      <c r="K350" t="s">
        <v>1322</v>
      </c>
      <c r="L350" t="s">
        <v>687</v>
      </c>
      <c r="M350" t="s">
        <v>687</v>
      </c>
      <c r="N350" t="s">
        <v>687</v>
      </c>
      <c r="O350" t="s">
        <v>688</v>
      </c>
      <c r="P350" t="s">
        <v>687</v>
      </c>
      <c r="Q350" s="2">
        <v>0</v>
      </c>
      <c r="R350" t="s">
        <v>687</v>
      </c>
      <c r="S350" t="s">
        <v>687</v>
      </c>
      <c r="T350" t="s">
        <v>687</v>
      </c>
      <c r="U350">
        <v>0</v>
      </c>
      <c r="V350" t="s">
        <v>687</v>
      </c>
      <c r="X350" t="s">
        <v>687</v>
      </c>
      <c r="Y350" t="s">
        <v>688</v>
      </c>
      <c r="Z350">
        <v>1</v>
      </c>
      <c r="AA350">
        <v>0</v>
      </c>
      <c r="AB350" t="s">
        <v>687</v>
      </c>
      <c r="AC350">
        <v>0</v>
      </c>
      <c r="AD350" t="s">
        <v>687</v>
      </c>
      <c r="AE350">
        <v>53000134</v>
      </c>
      <c r="AF350">
        <v>1</v>
      </c>
      <c r="AG350">
        <v>53000001</v>
      </c>
      <c r="AH350">
        <v>1</v>
      </c>
      <c r="AI350" s="2"/>
      <c r="AJ350" t="s">
        <v>1320</v>
      </c>
    </row>
    <row r="351" spans="1:36" x14ac:dyDescent="0.25">
      <c r="A351" t="s">
        <v>203</v>
      </c>
      <c r="B351">
        <v>480</v>
      </c>
      <c r="C351">
        <v>1</v>
      </c>
      <c r="D351" t="s">
        <v>757</v>
      </c>
      <c r="E351">
        <v>615</v>
      </c>
      <c r="F351">
        <v>9</v>
      </c>
      <c r="G351" t="s">
        <v>687</v>
      </c>
      <c r="H351" t="s">
        <v>690</v>
      </c>
      <c r="I351" t="s">
        <v>688</v>
      </c>
      <c r="J351" t="s">
        <v>687</v>
      </c>
      <c r="K351" t="s">
        <v>688</v>
      </c>
      <c r="L351" t="s">
        <v>687</v>
      </c>
      <c r="M351" t="s">
        <v>687</v>
      </c>
      <c r="N351" t="s">
        <v>687</v>
      </c>
      <c r="O351" t="s">
        <v>688</v>
      </c>
      <c r="P351" t="s">
        <v>687</v>
      </c>
      <c r="Q351" s="2">
        <v>0</v>
      </c>
      <c r="R351">
        <v>0</v>
      </c>
      <c r="S351">
        <v>0</v>
      </c>
      <c r="T351">
        <v>0</v>
      </c>
      <c r="U351" t="s">
        <v>687</v>
      </c>
      <c r="V351" t="s">
        <v>687</v>
      </c>
      <c r="X351" t="s">
        <v>687</v>
      </c>
      <c r="Y351" t="s">
        <v>687</v>
      </c>
      <c r="Z351">
        <v>2</v>
      </c>
      <c r="AA351">
        <v>0</v>
      </c>
      <c r="AB351" t="s">
        <v>687</v>
      </c>
      <c r="AC351" t="s">
        <v>690</v>
      </c>
      <c r="AD351" t="s">
        <v>687</v>
      </c>
      <c r="AE351">
        <v>21001516</v>
      </c>
      <c r="AF351">
        <v>1</v>
      </c>
      <c r="AG351">
        <v>21000362</v>
      </c>
      <c r="AH351">
        <v>1</v>
      </c>
      <c r="AI351" s="2"/>
      <c r="AJ351" t="s">
        <v>1318</v>
      </c>
    </row>
    <row r="352" spans="1:36" x14ac:dyDescent="0.25">
      <c r="A352" t="s">
        <v>901</v>
      </c>
      <c r="B352">
        <v>761</v>
      </c>
      <c r="C352">
        <v>2</v>
      </c>
      <c r="D352" t="s">
        <v>895</v>
      </c>
      <c r="E352">
        <v>101</v>
      </c>
      <c r="F352">
        <v>11</v>
      </c>
      <c r="G352" t="s">
        <v>687</v>
      </c>
      <c r="H352" t="s">
        <v>687</v>
      </c>
      <c r="I352" t="s">
        <v>1322</v>
      </c>
      <c r="J352" t="s">
        <v>687</v>
      </c>
      <c r="K352" t="s">
        <v>688</v>
      </c>
      <c r="L352" t="s">
        <v>687</v>
      </c>
      <c r="M352" t="s">
        <v>687</v>
      </c>
      <c r="N352" t="s">
        <v>687</v>
      </c>
      <c r="O352" t="s">
        <v>688</v>
      </c>
      <c r="P352" t="s">
        <v>687</v>
      </c>
      <c r="Q352" s="2">
        <v>0</v>
      </c>
      <c r="R352" t="s">
        <v>687</v>
      </c>
      <c r="S352">
        <v>0</v>
      </c>
      <c r="T352" t="s">
        <v>687</v>
      </c>
      <c r="U352">
        <v>0</v>
      </c>
      <c r="V352" t="s">
        <v>687</v>
      </c>
      <c r="X352" t="s">
        <v>687</v>
      </c>
      <c r="Y352" t="s">
        <v>687</v>
      </c>
      <c r="Z352">
        <v>1</v>
      </c>
      <c r="AA352">
        <v>0</v>
      </c>
      <c r="AB352" t="s">
        <v>687</v>
      </c>
      <c r="AC352">
        <v>0</v>
      </c>
      <c r="AD352" t="s">
        <v>687</v>
      </c>
      <c r="AE352">
        <v>53000256</v>
      </c>
      <c r="AG352">
        <v>53000255</v>
      </c>
      <c r="AH352">
        <v>1</v>
      </c>
      <c r="AI352" s="2"/>
      <c r="AJ352" t="s">
        <v>1320</v>
      </c>
    </row>
    <row r="353" spans="1:36" x14ac:dyDescent="0.25">
      <c r="A353" t="s">
        <v>960</v>
      </c>
      <c r="B353">
        <v>1205</v>
      </c>
      <c r="C353">
        <v>1</v>
      </c>
      <c r="D353" t="s">
        <v>764</v>
      </c>
      <c r="E353">
        <v>671</v>
      </c>
      <c r="F353">
        <v>13</v>
      </c>
      <c r="G353" t="s">
        <v>687</v>
      </c>
      <c r="H353" t="s">
        <v>1303</v>
      </c>
      <c r="I353">
        <v>0</v>
      </c>
      <c r="J353" t="s">
        <v>687</v>
      </c>
      <c r="K353">
        <v>0</v>
      </c>
      <c r="L353" t="s">
        <v>687</v>
      </c>
      <c r="M353">
        <v>0</v>
      </c>
      <c r="N353" t="s">
        <v>687</v>
      </c>
      <c r="O353">
        <v>0</v>
      </c>
      <c r="P353" t="s">
        <v>687</v>
      </c>
      <c r="Q353" s="2">
        <v>0</v>
      </c>
      <c r="R353" t="s">
        <v>687</v>
      </c>
      <c r="S353">
        <v>0</v>
      </c>
      <c r="T353" t="s">
        <v>687</v>
      </c>
      <c r="U353">
        <v>0</v>
      </c>
      <c r="V353" t="s">
        <v>687</v>
      </c>
      <c r="X353" t="s">
        <v>687</v>
      </c>
      <c r="Y353">
        <v>0</v>
      </c>
      <c r="AA353">
        <v>0</v>
      </c>
      <c r="AB353" t="s">
        <v>687</v>
      </c>
      <c r="AC353">
        <v>0</v>
      </c>
      <c r="AD353" t="s">
        <v>687</v>
      </c>
      <c r="AE353">
        <v>9001092</v>
      </c>
      <c r="AG353">
        <v>9001091</v>
      </c>
      <c r="AI353" s="2"/>
      <c r="AJ353" t="s">
        <v>1319</v>
      </c>
    </row>
    <row r="354" spans="1:36" x14ac:dyDescent="0.25">
      <c r="A354" t="s">
        <v>82</v>
      </c>
      <c r="B354">
        <v>214</v>
      </c>
      <c r="C354">
        <v>1</v>
      </c>
      <c r="D354" t="s">
        <v>753</v>
      </c>
      <c r="E354">
        <v>482</v>
      </c>
      <c r="F354">
        <v>11</v>
      </c>
      <c r="G354" t="s">
        <v>687</v>
      </c>
      <c r="H354" t="s">
        <v>702</v>
      </c>
      <c r="I354" t="s">
        <v>691</v>
      </c>
      <c r="J354" t="s">
        <v>687</v>
      </c>
      <c r="K354" t="s">
        <v>691</v>
      </c>
      <c r="L354" t="s">
        <v>687</v>
      </c>
      <c r="M354" t="s">
        <v>687</v>
      </c>
      <c r="N354" t="s">
        <v>687</v>
      </c>
      <c r="O354" t="s">
        <v>691</v>
      </c>
      <c r="P354" t="s">
        <v>687</v>
      </c>
      <c r="Q354" s="2">
        <v>0</v>
      </c>
      <c r="R354" t="s">
        <v>687</v>
      </c>
      <c r="S354">
        <v>0</v>
      </c>
      <c r="T354" t="s">
        <v>687</v>
      </c>
      <c r="U354">
        <v>0</v>
      </c>
      <c r="V354" t="s">
        <v>687</v>
      </c>
      <c r="X354" t="s">
        <v>687</v>
      </c>
      <c r="Y354" t="s">
        <v>702</v>
      </c>
      <c r="Z354">
        <v>2</v>
      </c>
      <c r="AA354">
        <v>0</v>
      </c>
      <c r="AB354" t="s">
        <v>687</v>
      </c>
      <c r="AC354" t="s">
        <v>702</v>
      </c>
      <c r="AD354" t="s">
        <v>687</v>
      </c>
      <c r="AE354">
        <v>47000195</v>
      </c>
      <c r="AF354">
        <v>1</v>
      </c>
      <c r="AG354">
        <v>47000012</v>
      </c>
      <c r="AH354">
        <v>1</v>
      </c>
      <c r="AI354" s="2"/>
      <c r="AJ354" t="s">
        <v>1318</v>
      </c>
    </row>
    <row r="355" spans="1:36" x14ac:dyDescent="0.25">
      <c r="A355" t="s">
        <v>39</v>
      </c>
      <c r="B355">
        <v>123</v>
      </c>
      <c r="C355">
        <v>1</v>
      </c>
      <c r="D355" t="s">
        <v>729</v>
      </c>
      <c r="E355">
        <v>540</v>
      </c>
      <c r="F355">
        <v>11</v>
      </c>
      <c r="G355" t="s">
        <v>687</v>
      </c>
      <c r="H355" t="s">
        <v>691</v>
      </c>
      <c r="I355" t="s">
        <v>691</v>
      </c>
      <c r="J355" t="s">
        <v>687</v>
      </c>
      <c r="K355" t="s">
        <v>691</v>
      </c>
      <c r="L355" t="s">
        <v>687</v>
      </c>
      <c r="M355" t="s">
        <v>687</v>
      </c>
      <c r="N355" t="s">
        <v>687</v>
      </c>
      <c r="O355" t="s">
        <v>687</v>
      </c>
      <c r="P355" t="s">
        <v>687</v>
      </c>
      <c r="Q355" s="2">
        <v>0</v>
      </c>
      <c r="R355" t="s">
        <v>687</v>
      </c>
      <c r="S355">
        <v>0</v>
      </c>
      <c r="T355" t="s">
        <v>687</v>
      </c>
      <c r="U355">
        <v>0</v>
      </c>
      <c r="V355" t="s">
        <v>687</v>
      </c>
      <c r="X355" t="s">
        <v>687</v>
      </c>
      <c r="Y355" t="s">
        <v>691</v>
      </c>
      <c r="Z355">
        <v>2</v>
      </c>
      <c r="AA355">
        <v>0</v>
      </c>
      <c r="AB355" t="s">
        <v>687</v>
      </c>
      <c r="AC355" t="s">
        <v>687</v>
      </c>
      <c r="AD355" t="s">
        <v>687</v>
      </c>
      <c r="AE355">
        <v>41000072</v>
      </c>
      <c r="AF355">
        <v>1</v>
      </c>
      <c r="AG355">
        <v>41000003</v>
      </c>
      <c r="AH355">
        <v>1</v>
      </c>
      <c r="AI355" s="2"/>
      <c r="AJ355" t="s">
        <v>1318</v>
      </c>
    </row>
    <row r="356" spans="1:36" x14ac:dyDescent="0.25">
      <c r="A356" t="s">
        <v>169</v>
      </c>
      <c r="B356">
        <v>419</v>
      </c>
      <c r="C356">
        <v>1</v>
      </c>
      <c r="D356" t="s">
        <v>830</v>
      </c>
      <c r="E356">
        <v>846</v>
      </c>
      <c r="F356">
        <v>11</v>
      </c>
      <c r="G356" t="s">
        <v>687</v>
      </c>
      <c r="H356" t="s">
        <v>702</v>
      </c>
      <c r="I356" t="s">
        <v>687</v>
      </c>
      <c r="J356" t="s">
        <v>687</v>
      </c>
      <c r="K356" t="s">
        <v>691</v>
      </c>
      <c r="L356" t="s">
        <v>687</v>
      </c>
      <c r="M356" t="s">
        <v>687</v>
      </c>
      <c r="N356" t="s">
        <v>687</v>
      </c>
      <c r="O356" t="s">
        <v>691</v>
      </c>
      <c r="P356" t="s">
        <v>687</v>
      </c>
      <c r="Q356" s="2">
        <v>0</v>
      </c>
      <c r="R356" t="s">
        <v>687</v>
      </c>
      <c r="S356">
        <v>0</v>
      </c>
      <c r="T356" t="s">
        <v>687</v>
      </c>
      <c r="U356">
        <v>0</v>
      </c>
      <c r="V356" t="s">
        <v>687</v>
      </c>
      <c r="X356" t="s">
        <v>687</v>
      </c>
      <c r="Y356" t="s">
        <v>690</v>
      </c>
      <c r="Z356">
        <v>2</v>
      </c>
      <c r="AA356">
        <v>0</v>
      </c>
      <c r="AB356" t="s">
        <v>687</v>
      </c>
      <c r="AC356" t="s">
        <v>702</v>
      </c>
      <c r="AD356" t="s">
        <v>687</v>
      </c>
      <c r="AE356">
        <v>15000111</v>
      </c>
      <c r="AF356">
        <v>1</v>
      </c>
      <c r="AG356">
        <v>15000003</v>
      </c>
      <c r="AH356">
        <v>1</v>
      </c>
      <c r="AI356" s="2"/>
      <c r="AJ356" t="s">
        <v>1318</v>
      </c>
    </row>
    <row r="357" spans="1:36" x14ac:dyDescent="0.25">
      <c r="A357" t="s">
        <v>122</v>
      </c>
      <c r="B357">
        <v>309</v>
      </c>
      <c r="C357">
        <v>1</v>
      </c>
      <c r="D357" t="s">
        <v>764</v>
      </c>
      <c r="E357">
        <v>671</v>
      </c>
      <c r="F357">
        <v>11</v>
      </c>
      <c r="G357" t="s">
        <v>687</v>
      </c>
      <c r="H357" t="s">
        <v>690</v>
      </c>
      <c r="I357" t="s">
        <v>691</v>
      </c>
      <c r="J357" t="s">
        <v>687</v>
      </c>
      <c r="K357" t="s">
        <v>688</v>
      </c>
      <c r="L357" t="s">
        <v>687</v>
      </c>
      <c r="M357" t="s">
        <v>687</v>
      </c>
      <c r="N357" t="s">
        <v>687</v>
      </c>
      <c r="O357" t="s">
        <v>691</v>
      </c>
      <c r="P357" t="s">
        <v>687</v>
      </c>
      <c r="Q357" s="2">
        <v>0</v>
      </c>
      <c r="R357" t="s">
        <v>687</v>
      </c>
      <c r="S357">
        <v>0</v>
      </c>
      <c r="T357" t="s">
        <v>687</v>
      </c>
      <c r="U357">
        <v>0</v>
      </c>
      <c r="V357" t="s">
        <v>687</v>
      </c>
      <c r="X357" t="s">
        <v>687</v>
      </c>
      <c r="Y357" t="s">
        <v>690</v>
      </c>
      <c r="Z357">
        <v>2</v>
      </c>
      <c r="AA357">
        <v>0</v>
      </c>
      <c r="AB357" t="s">
        <v>687</v>
      </c>
      <c r="AC357" t="s">
        <v>690</v>
      </c>
      <c r="AD357" t="s">
        <v>687</v>
      </c>
      <c r="AE357">
        <v>16000071</v>
      </c>
      <c r="AF357">
        <v>1</v>
      </c>
      <c r="AG357">
        <v>16000016</v>
      </c>
      <c r="AH357">
        <v>1</v>
      </c>
      <c r="AI357" s="2"/>
      <c r="AJ357" t="s">
        <v>1318</v>
      </c>
    </row>
    <row r="358" spans="1:36" x14ac:dyDescent="0.25">
      <c r="A358" t="s">
        <v>390</v>
      </c>
      <c r="B358">
        <v>813</v>
      </c>
      <c r="C358">
        <v>2</v>
      </c>
      <c r="D358" t="s">
        <v>904</v>
      </c>
      <c r="E358">
        <v>259</v>
      </c>
      <c r="F358">
        <v>10</v>
      </c>
      <c r="G358" t="s">
        <v>687</v>
      </c>
      <c r="H358" t="s">
        <v>690</v>
      </c>
      <c r="I358" t="s">
        <v>691</v>
      </c>
      <c r="J358" t="s">
        <v>687</v>
      </c>
      <c r="K358" t="s">
        <v>691</v>
      </c>
      <c r="L358" t="s">
        <v>687</v>
      </c>
      <c r="M358" t="s">
        <v>687</v>
      </c>
      <c r="N358" t="s">
        <v>687</v>
      </c>
      <c r="O358" t="s">
        <v>691</v>
      </c>
      <c r="P358" t="s">
        <v>687</v>
      </c>
      <c r="Q358" s="2">
        <v>0</v>
      </c>
      <c r="R358">
        <v>0</v>
      </c>
      <c r="S358">
        <v>0</v>
      </c>
      <c r="T358">
        <v>0</v>
      </c>
      <c r="U358" t="s">
        <v>691</v>
      </c>
      <c r="V358" t="s">
        <v>687</v>
      </c>
      <c r="X358" t="s">
        <v>687</v>
      </c>
      <c r="Y358" t="s">
        <v>691</v>
      </c>
      <c r="Z358">
        <v>2</v>
      </c>
      <c r="AA358">
        <v>0</v>
      </c>
      <c r="AB358" t="s">
        <v>687</v>
      </c>
      <c r="AC358" t="s">
        <v>690</v>
      </c>
      <c r="AD358" t="s">
        <v>687</v>
      </c>
      <c r="AE358">
        <v>58000059</v>
      </c>
      <c r="AF358">
        <v>1</v>
      </c>
      <c r="AG358">
        <v>58000027</v>
      </c>
      <c r="AH358">
        <v>1</v>
      </c>
      <c r="AI358" s="2"/>
      <c r="AJ358" t="s">
        <v>1318</v>
      </c>
    </row>
    <row r="359" spans="1:36" x14ac:dyDescent="0.25">
      <c r="A359" t="s">
        <v>170</v>
      </c>
      <c r="B359">
        <v>420</v>
      </c>
      <c r="C359">
        <v>1</v>
      </c>
      <c r="D359" t="s">
        <v>830</v>
      </c>
      <c r="E359">
        <v>846</v>
      </c>
      <c r="F359">
        <v>9</v>
      </c>
      <c r="G359" t="s">
        <v>687</v>
      </c>
      <c r="H359" t="s">
        <v>691</v>
      </c>
      <c r="I359" t="s">
        <v>688</v>
      </c>
      <c r="J359" t="s">
        <v>687</v>
      </c>
      <c r="K359" t="s">
        <v>691</v>
      </c>
      <c r="L359" t="s">
        <v>687</v>
      </c>
      <c r="M359" t="s">
        <v>687</v>
      </c>
      <c r="N359" t="s">
        <v>687</v>
      </c>
      <c r="O359" t="s">
        <v>687</v>
      </c>
      <c r="P359" t="s">
        <v>687</v>
      </c>
      <c r="Q359" s="2">
        <v>0</v>
      </c>
      <c r="R359">
        <v>0</v>
      </c>
      <c r="S359">
        <v>0</v>
      </c>
      <c r="T359">
        <v>0</v>
      </c>
      <c r="U359" t="s">
        <v>691</v>
      </c>
      <c r="V359" t="s">
        <v>687</v>
      </c>
      <c r="X359" t="s">
        <v>687</v>
      </c>
      <c r="Y359" t="s">
        <v>687</v>
      </c>
      <c r="Z359">
        <v>2</v>
      </c>
      <c r="AA359">
        <v>0</v>
      </c>
      <c r="AB359" t="s">
        <v>687</v>
      </c>
      <c r="AC359" t="s">
        <v>688</v>
      </c>
      <c r="AD359" t="s">
        <v>687</v>
      </c>
      <c r="AE359">
        <v>15000153</v>
      </c>
      <c r="AF359">
        <v>1</v>
      </c>
      <c r="AG359">
        <v>15000007</v>
      </c>
      <c r="AH359">
        <v>1</v>
      </c>
      <c r="AI359" s="2"/>
      <c r="AJ359" t="s">
        <v>1318</v>
      </c>
    </row>
    <row r="360" spans="1:36" x14ac:dyDescent="0.25">
      <c r="A360" t="s">
        <v>365</v>
      </c>
      <c r="B360">
        <v>762</v>
      </c>
      <c r="C360">
        <v>2</v>
      </c>
      <c r="D360" t="s">
        <v>895</v>
      </c>
      <c r="E360">
        <v>217</v>
      </c>
      <c r="F360">
        <v>13</v>
      </c>
      <c r="G360" t="s">
        <v>687</v>
      </c>
      <c r="H360" t="s">
        <v>702</v>
      </c>
      <c r="I360" t="s">
        <v>688</v>
      </c>
      <c r="J360" t="s">
        <v>687</v>
      </c>
      <c r="K360" t="s">
        <v>687</v>
      </c>
      <c r="L360" t="s">
        <v>687</v>
      </c>
      <c r="M360" t="s">
        <v>687</v>
      </c>
      <c r="N360" t="s">
        <v>687</v>
      </c>
      <c r="O360" t="s">
        <v>691</v>
      </c>
      <c r="P360" t="s">
        <v>687</v>
      </c>
      <c r="Q360" s="2">
        <v>0</v>
      </c>
      <c r="R360" t="s">
        <v>687</v>
      </c>
      <c r="S360" t="s">
        <v>691</v>
      </c>
      <c r="T360" t="s">
        <v>687</v>
      </c>
      <c r="U360">
        <v>0</v>
      </c>
      <c r="V360" t="s">
        <v>687</v>
      </c>
      <c r="X360" t="s">
        <v>687</v>
      </c>
      <c r="Y360" t="s">
        <v>702</v>
      </c>
      <c r="Z360">
        <v>1</v>
      </c>
      <c r="AA360">
        <v>0</v>
      </c>
      <c r="AB360" t="s">
        <v>687</v>
      </c>
      <c r="AC360">
        <v>0</v>
      </c>
      <c r="AD360" t="s">
        <v>687</v>
      </c>
      <c r="AE360">
        <v>48000238</v>
      </c>
      <c r="AF360">
        <v>1</v>
      </c>
      <c r="AG360">
        <v>48000031</v>
      </c>
      <c r="AH360">
        <v>1</v>
      </c>
      <c r="AI360" s="2"/>
      <c r="AJ360" t="s">
        <v>1318</v>
      </c>
    </row>
    <row r="361" spans="1:36" x14ac:dyDescent="0.25">
      <c r="A361" t="s">
        <v>123</v>
      </c>
      <c r="B361">
        <v>310</v>
      </c>
      <c r="C361">
        <v>1</v>
      </c>
      <c r="D361" t="s">
        <v>764</v>
      </c>
      <c r="E361">
        <v>791</v>
      </c>
      <c r="F361">
        <v>9</v>
      </c>
      <c r="G361" t="s">
        <v>687</v>
      </c>
      <c r="H361" t="s">
        <v>702</v>
      </c>
      <c r="I361" t="s">
        <v>691</v>
      </c>
      <c r="J361" t="s">
        <v>687</v>
      </c>
      <c r="K361" t="s">
        <v>691</v>
      </c>
      <c r="L361" t="s">
        <v>687</v>
      </c>
      <c r="M361" t="s">
        <v>687</v>
      </c>
      <c r="N361" t="s">
        <v>687</v>
      </c>
      <c r="O361" t="s">
        <v>691</v>
      </c>
      <c r="P361" t="s">
        <v>687</v>
      </c>
      <c r="Q361" s="2">
        <v>0</v>
      </c>
      <c r="R361">
        <v>0</v>
      </c>
      <c r="S361">
        <v>0</v>
      </c>
      <c r="T361">
        <v>0</v>
      </c>
      <c r="U361" t="s">
        <v>691</v>
      </c>
      <c r="V361" t="s">
        <v>687</v>
      </c>
      <c r="X361" t="s">
        <v>687</v>
      </c>
      <c r="Y361" t="s">
        <v>690</v>
      </c>
      <c r="Z361">
        <v>2</v>
      </c>
      <c r="AA361">
        <v>0</v>
      </c>
      <c r="AB361" t="s">
        <v>687</v>
      </c>
      <c r="AC361" t="s">
        <v>702</v>
      </c>
      <c r="AD361" t="s">
        <v>687</v>
      </c>
      <c r="AE361">
        <v>18000212</v>
      </c>
      <c r="AF361">
        <v>1</v>
      </c>
      <c r="AG361">
        <v>18000017</v>
      </c>
      <c r="AH361">
        <v>1</v>
      </c>
      <c r="AI361" s="2"/>
      <c r="AJ361" t="s">
        <v>1318</v>
      </c>
    </row>
    <row r="362" spans="1:36" x14ac:dyDescent="0.25">
      <c r="A362" t="s">
        <v>89</v>
      </c>
      <c r="B362">
        <v>227</v>
      </c>
      <c r="C362">
        <v>1</v>
      </c>
      <c r="D362" t="s">
        <v>740</v>
      </c>
      <c r="E362">
        <v>482</v>
      </c>
      <c r="F362">
        <v>15</v>
      </c>
      <c r="G362" t="s">
        <v>687</v>
      </c>
      <c r="H362" t="s">
        <v>691</v>
      </c>
      <c r="I362" t="s">
        <v>691</v>
      </c>
      <c r="J362" t="s">
        <v>687</v>
      </c>
      <c r="K362" t="s">
        <v>691</v>
      </c>
      <c r="L362" t="s">
        <v>687</v>
      </c>
      <c r="M362" t="s">
        <v>687</v>
      </c>
      <c r="N362" t="s">
        <v>687</v>
      </c>
      <c r="O362" t="s">
        <v>687</v>
      </c>
      <c r="P362" t="s">
        <v>687</v>
      </c>
      <c r="Q362" s="2">
        <v>0</v>
      </c>
      <c r="R362" t="s">
        <v>687</v>
      </c>
      <c r="S362">
        <v>0</v>
      </c>
      <c r="T362" t="s">
        <v>687</v>
      </c>
      <c r="U362">
        <v>0</v>
      </c>
      <c r="V362" t="s">
        <v>687</v>
      </c>
      <c r="X362" t="s">
        <v>687</v>
      </c>
      <c r="Y362" t="s">
        <v>691</v>
      </c>
      <c r="Z362">
        <v>1</v>
      </c>
      <c r="AA362">
        <v>0</v>
      </c>
      <c r="AB362" t="s">
        <v>687</v>
      </c>
      <c r="AC362">
        <v>0</v>
      </c>
      <c r="AD362" t="s">
        <v>687</v>
      </c>
      <c r="AE362">
        <v>47000314</v>
      </c>
      <c r="AG362">
        <v>47000013</v>
      </c>
      <c r="AH362">
        <v>1</v>
      </c>
      <c r="AI362" s="2"/>
      <c r="AJ362" t="s">
        <v>1318</v>
      </c>
    </row>
    <row r="363" spans="1:36" x14ac:dyDescent="0.25">
      <c r="A363" t="s">
        <v>124</v>
      </c>
      <c r="B363">
        <v>311</v>
      </c>
      <c r="C363">
        <v>1</v>
      </c>
      <c r="D363" t="s">
        <v>764</v>
      </c>
      <c r="E363">
        <v>810</v>
      </c>
      <c r="F363">
        <v>9</v>
      </c>
      <c r="G363" t="s">
        <v>687</v>
      </c>
      <c r="H363" t="s">
        <v>702</v>
      </c>
      <c r="I363" t="s">
        <v>691</v>
      </c>
      <c r="J363" t="s">
        <v>687</v>
      </c>
      <c r="K363" t="s">
        <v>691</v>
      </c>
      <c r="L363" t="s">
        <v>687</v>
      </c>
      <c r="M363" t="s">
        <v>687</v>
      </c>
      <c r="N363" t="s">
        <v>687</v>
      </c>
      <c r="O363" t="s">
        <v>688</v>
      </c>
      <c r="P363" t="s">
        <v>687</v>
      </c>
      <c r="Q363" s="2">
        <v>0</v>
      </c>
      <c r="R363">
        <v>0</v>
      </c>
      <c r="S363">
        <v>0</v>
      </c>
      <c r="T363">
        <v>0</v>
      </c>
      <c r="U363" t="s">
        <v>691</v>
      </c>
      <c r="V363" t="s">
        <v>687</v>
      </c>
      <c r="X363" t="s">
        <v>687</v>
      </c>
      <c r="Y363" t="s">
        <v>691</v>
      </c>
      <c r="Z363">
        <v>2</v>
      </c>
      <c r="AA363">
        <v>0</v>
      </c>
      <c r="AB363" t="s">
        <v>687</v>
      </c>
      <c r="AC363" t="s">
        <v>702</v>
      </c>
      <c r="AD363" t="s">
        <v>687</v>
      </c>
      <c r="AE363">
        <v>6000109</v>
      </c>
      <c r="AF363">
        <v>1</v>
      </c>
      <c r="AG363">
        <v>6000108</v>
      </c>
      <c r="AH363">
        <v>1</v>
      </c>
      <c r="AI363" s="2"/>
      <c r="AJ363" t="s">
        <v>1318</v>
      </c>
    </row>
    <row r="364" spans="1:36" x14ac:dyDescent="0.25">
      <c r="A364" t="s">
        <v>789</v>
      </c>
      <c r="B364">
        <v>312</v>
      </c>
      <c r="C364">
        <v>1</v>
      </c>
      <c r="D364" t="s">
        <v>764</v>
      </c>
      <c r="E364">
        <v>851</v>
      </c>
      <c r="F364">
        <v>11</v>
      </c>
      <c r="G364" t="s">
        <v>687</v>
      </c>
      <c r="H364" t="s">
        <v>691</v>
      </c>
      <c r="I364" t="s">
        <v>687</v>
      </c>
      <c r="J364" t="s">
        <v>687</v>
      </c>
      <c r="K364" t="s">
        <v>687</v>
      </c>
      <c r="L364" t="s">
        <v>687</v>
      </c>
      <c r="M364" t="s">
        <v>687</v>
      </c>
      <c r="N364" t="s">
        <v>687</v>
      </c>
      <c r="O364" t="s">
        <v>691</v>
      </c>
      <c r="P364" t="s">
        <v>687</v>
      </c>
      <c r="Q364" s="2">
        <v>0</v>
      </c>
      <c r="R364" t="s">
        <v>687</v>
      </c>
      <c r="S364">
        <v>0</v>
      </c>
      <c r="T364" t="s">
        <v>687</v>
      </c>
      <c r="U364">
        <v>0</v>
      </c>
      <c r="V364" t="s">
        <v>687</v>
      </c>
      <c r="X364" t="s">
        <v>687</v>
      </c>
      <c r="Y364" t="s">
        <v>691</v>
      </c>
      <c r="Z364">
        <v>1</v>
      </c>
      <c r="AA364">
        <v>0</v>
      </c>
      <c r="AB364" t="s">
        <v>687</v>
      </c>
      <c r="AC364">
        <v>0</v>
      </c>
      <c r="AD364" t="s">
        <v>687</v>
      </c>
      <c r="AE364">
        <v>10000161</v>
      </c>
      <c r="AG364">
        <v>10000160</v>
      </c>
      <c r="AH364">
        <v>1</v>
      </c>
      <c r="AI364" s="2"/>
      <c r="AJ364" t="s">
        <v>1318</v>
      </c>
    </row>
    <row r="365" spans="1:36" x14ac:dyDescent="0.25">
      <c r="A365" t="s">
        <v>1048</v>
      </c>
      <c r="B365">
        <v>2407</v>
      </c>
      <c r="C365">
        <v>2</v>
      </c>
      <c r="D365" t="s">
        <v>904</v>
      </c>
      <c r="E365">
        <v>185</v>
      </c>
      <c r="F365">
        <v>17</v>
      </c>
      <c r="G365" t="s">
        <v>687</v>
      </c>
      <c r="H365" t="s">
        <v>1303</v>
      </c>
      <c r="I365">
        <v>0</v>
      </c>
      <c r="J365" t="s">
        <v>687</v>
      </c>
      <c r="K365">
        <v>0</v>
      </c>
      <c r="L365" t="s">
        <v>687</v>
      </c>
      <c r="M365">
        <v>0</v>
      </c>
      <c r="N365" t="s">
        <v>687</v>
      </c>
      <c r="O365">
        <v>0</v>
      </c>
      <c r="P365" t="s">
        <v>687</v>
      </c>
      <c r="Q365" s="2">
        <v>0</v>
      </c>
      <c r="R365" t="s">
        <v>687</v>
      </c>
      <c r="S365">
        <v>0</v>
      </c>
      <c r="T365" t="s">
        <v>687</v>
      </c>
      <c r="U365">
        <v>0</v>
      </c>
      <c r="V365" t="s">
        <v>687</v>
      </c>
      <c r="X365" t="s">
        <v>687</v>
      </c>
      <c r="Y365">
        <v>0</v>
      </c>
      <c r="AA365">
        <v>0</v>
      </c>
      <c r="AB365" t="s">
        <v>687</v>
      </c>
      <c r="AC365">
        <v>0</v>
      </c>
      <c r="AD365" t="s">
        <v>687</v>
      </c>
      <c r="AE365" t="s">
        <v>806</v>
      </c>
      <c r="AG365">
        <v>53000576</v>
      </c>
      <c r="AI365" s="2"/>
      <c r="AJ365" t="s">
        <v>1319</v>
      </c>
    </row>
    <row r="366" spans="1:36" x14ac:dyDescent="0.25">
      <c r="A366" t="s">
        <v>906</v>
      </c>
      <c r="B366">
        <v>814</v>
      </c>
      <c r="C366">
        <v>2</v>
      </c>
      <c r="D366" t="s">
        <v>904</v>
      </c>
      <c r="E366">
        <v>185</v>
      </c>
      <c r="F366">
        <v>11</v>
      </c>
      <c r="G366" t="s">
        <v>687</v>
      </c>
      <c r="H366" t="s">
        <v>687</v>
      </c>
      <c r="I366" t="s">
        <v>687</v>
      </c>
      <c r="J366" t="s">
        <v>687</v>
      </c>
      <c r="K366" t="s">
        <v>1322</v>
      </c>
      <c r="L366" t="s">
        <v>687</v>
      </c>
      <c r="M366" t="s">
        <v>687</v>
      </c>
      <c r="N366" t="s">
        <v>687</v>
      </c>
      <c r="O366" t="s">
        <v>687</v>
      </c>
      <c r="P366" t="s">
        <v>687</v>
      </c>
      <c r="Q366" s="2">
        <v>0</v>
      </c>
      <c r="R366" t="s">
        <v>687</v>
      </c>
      <c r="S366">
        <v>0</v>
      </c>
      <c r="T366" t="s">
        <v>687</v>
      </c>
      <c r="U366">
        <v>0</v>
      </c>
      <c r="V366" t="s">
        <v>687</v>
      </c>
      <c r="X366" t="s">
        <v>687</v>
      </c>
      <c r="Y366" t="s">
        <v>687</v>
      </c>
      <c r="Z366">
        <v>1</v>
      </c>
      <c r="AA366">
        <v>0</v>
      </c>
      <c r="AB366" t="s">
        <v>687</v>
      </c>
      <c r="AC366">
        <v>0</v>
      </c>
      <c r="AD366" t="s">
        <v>687</v>
      </c>
      <c r="AE366">
        <v>53000405</v>
      </c>
      <c r="AG366">
        <v>53000107</v>
      </c>
      <c r="AH366">
        <v>1</v>
      </c>
      <c r="AI366" s="2"/>
      <c r="AJ366" t="s">
        <v>1320</v>
      </c>
    </row>
    <row r="367" spans="1:36" x14ac:dyDescent="0.25">
      <c r="A367" t="s">
        <v>920</v>
      </c>
      <c r="B367">
        <v>962</v>
      </c>
      <c r="C367">
        <v>4</v>
      </c>
      <c r="D367" t="s">
        <v>917</v>
      </c>
      <c r="E367">
        <v>550</v>
      </c>
      <c r="F367">
        <v>9</v>
      </c>
      <c r="G367" t="s">
        <v>687</v>
      </c>
      <c r="H367" t="s">
        <v>702</v>
      </c>
      <c r="I367" t="s">
        <v>691</v>
      </c>
      <c r="J367" t="s">
        <v>687</v>
      </c>
      <c r="K367" t="s">
        <v>691</v>
      </c>
      <c r="L367" t="s">
        <v>687</v>
      </c>
      <c r="M367" t="s">
        <v>687</v>
      </c>
      <c r="N367" t="s">
        <v>687</v>
      </c>
      <c r="O367" t="s">
        <v>691</v>
      </c>
      <c r="P367" t="s">
        <v>687</v>
      </c>
      <c r="Q367" s="2">
        <v>0</v>
      </c>
      <c r="R367" t="s">
        <v>687</v>
      </c>
      <c r="S367" t="s">
        <v>687</v>
      </c>
      <c r="T367" t="s">
        <v>687</v>
      </c>
      <c r="U367">
        <v>0</v>
      </c>
      <c r="V367" t="s">
        <v>687</v>
      </c>
      <c r="X367" t="s">
        <v>687</v>
      </c>
      <c r="Y367" t="s">
        <v>702</v>
      </c>
      <c r="Z367">
        <v>1</v>
      </c>
      <c r="AA367">
        <v>0</v>
      </c>
      <c r="AB367" t="s">
        <v>687</v>
      </c>
      <c r="AC367">
        <v>0</v>
      </c>
      <c r="AD367" t="s">
        <v>687</v>
      </c>
      <c r="AE367">
        <v>42000893</v>
      </c>
      <c r="AF367">
        <v>1</v>
      </c>
      <c r="AG367">
        <v>42000892</v>
      </c>
      <c r="AH367">
        <v>1</v>
      </c>
      <c r="AI367" s="2"/>
      <c r="AJ367" t="s">
        <v>1318</v>
      </c>
    </row>
    <row r="368" spans="1:36" x14ac:dyDescent="0.25">
      <c r="A368" t="s">
        <v>717</v>
      </c>
      <c r="B368">
        <v>54</v>
      </c>
      <c r="C368">
        <v>1</v>
      </c>
      <c r="D368" t="s">
        <v>708</v>
      </c>
      <c r="E368">
        <v>561</v>
      </c>
      <c r="F368">
        <v>9</v>
      </c>
      <c r="G368" t="s">
        <v>687</v>
      </c>
      <c r="H368" t="s">
        <v>702</v>
      </c>
      <c r="I368" t="s">
        <v>691</v>
      </c>
      <c r="J368" t="s">
        <v>687</v>
      </c>
      <c r="K368" t="s">
        <v>687</v>
      </c>
      <c r="L368" t="s">
        <v>687</v>
      </c>
      <c r="M368" t="s">
        <v>687</v>
      </c>
      <c r="N368" t="s">
        <v>687</v>
      </c>
      <c r="O368" t="s">
        <v>691</v>
      </c>
      <c r="P368" t="s">
        <v>687</v>
      </c>
      <c r="Q368" s="2">
        <v>0</v>
      </c>
      <c r="R368" t="s">
        <v>687</v>
      </c>
      <c r="S368" t="s">
        <v>690</v>
      </c>
      <c r="T368" t="s">
        <v>687</v>
      </c>
      <c r="U368">
        <v>0</v>
      </c>
      <c r="V368" t="s">
        <v>687</v>
      </c>
      <c r="X368" t="s">
        <v>687</v>
      </c>
      <c r="Y368" t="s">
        <v>702</v>
      </c>
      <c r="Z368">
        <v>1</v>
      </c>
      <c r="AA368">
        <v>0</v>
      </c>
      <c r="AB368" t="s">
        <v>687</v>
      </c>
      <c r="AC368">
        <v>0</v>
      </c>
      <c r="AD368" t="s">
        <v>687</v>
      </c>
      <c r="AE368">
        <v>38000286</v>
      </c>
      <c r="AF368">
        <v>1</v>
      </c>
      <c r="AG368">
        <v>38000084</v>
      </c>
      <c r="AH368">
        <v>1</v>
      </c>
      <c r="AI368" s="2"/>
      <c r="AJ368" t="s">
        <v>1318</v>
      </c>
    </row>
    <row r="369" spans="1:36" x14ac:dyDescent="0.25">
      <c r="A369" t="s">
        <v>718</v>
      </c>
      <c r="B369">
        <v>56</v>
      </c>
      <c r="C369">
        <v>1</v>
      </c>
      <c r="D369" t="s">
        <v>708</v>
      </c>
      <c r="E369">
        <v>561</v>
      </c>
      <c r="F369">
        <v>9</v>
      </c>
      <c r="G369" t="s">
        <v>687</v>
      </c>
      <c r="H369" t="s">
        <v>690</v>
      </c>
      <c r="I369" t="s">
        <v>691</v>
      </c>
      <c r="J369" t="s">
        <v>687</v>
      </c>
      <c r="K369" t="s">
        <v>687</v>
      </c>
      <c r="L369" t="s">
        <v>687</v>
      </c>
      <c r="M369" t="s">
        <v>687</v>
      </c>
      <c r="N369" t="s">
        <v>687</v>
      </c>
      <c r="O369" t="s">
        <v>691</v>
      </c>
      <c r="P369" t="s">
        <v>687</v>
      </c>
      <c r="Q369" s="2">
        <v>0</v>
      </c>
      <c r="R369" t="s">
        <v>687</v>
      </c>
      <c r="S369" t="s">
        <v>688</v>
      </c>
      <c r="T369" t="s">
        <v>687</v>
      </c>
      <c r="U369">
        <v>0</v>
      </c>
      <c r="V369" t="s">
        <v>687</v>
      </c>
      <c r="X369" t="s">
        <v>687</v>
      </c>
      <c r="Y369" t="s">
        <v>690</v>
      </c>
      <c r="Z369">
        <v>1</v>
      </c>
      <c r="AA369">
        <v>0</v>
      </c>
      <c r="AB369" t="s">
        <v>687</v>
      </c>
      <c r="AC369">
        <v>0</v>
      </c>
      <c r="AD369" t="s">
        <v>687</v>
      </c>
      <c r="AE369">
        <v>38000285</v>
      </c>
      <c r="AF369">
        <v>1</v>
      </c>
      <c r="AG369">
        <v>38000083</v>
      </c>
      <c r="AH369">
        <v>1</v>
      </c>
      <c r="AI369" s="2"/>
      <c r="AJ369" t="s">
        <v>1318</v>
      </c>
    </row>
    <row r="370" spans="1:36" x14ac:dyDescent="0.25">
      <c r="A370" t="s">
        <v>1141</v>
      </c>
      <c r="B370">
        <v>11502</v>
      </c>
      <c r="C370">
        <v>1</v>
      </c>
      <c r="D370" t="s">
        <v>759</v>
      </c>
      <c r="E370">
        <v>482</v>
      </c>
      <c r="F370">
        <v>17</v>
      </c>
      <c r="G370" t="s">
        <v>687</v>
      </c>
      <c r="H370" t="s">
        <v>1303</v>
      </c>
      <c r="I370">
        <v>0</v>
      </c>
      <c r="J370" t="s">
        <v>687</v>
      </c>
      <c r="K370">
        <v>0</v>
      </c>
      <c r="L370" t="s">
        <v>687</v>
      </c>
      <c r="M370">
        <v>0</v>
      </c>
      <c r="N370" t="s">
        <v>687</v>
      </c>
      <c r="O370">
        <v>0</v>
      </c>
      <c r="P370" t="s">
        <v>687</v>
      </c>
      <c r="Q370" s="2">
        <v>0</v>
      </c>
      <c r="R370" t="s">
        <v>687</v>
      </c>
      <c r="S370">
        <v>0</v>
      </c>
      <c r="T370" t="s">
        <v>687</v>
      </c>
      <c r="U370">
        <v>0</v>
      </c>
      <c r="V370" t="s">
        <v>687</v>
      </c>
      <c r="X370" t="s">
        <v>687</v>
      </c>
      <c r="Y370">
        <v>0</v>
      </c>
      <c r="AA370">
        <v>0</v>
      </c>
      <c r="AB370" t="s">
        <v>687</v>
      </c>
      <c r="AC370">
        <v>0</v>
      </c>
      <c r="AD370" t="s">
        <v>687</v>
      </c>
      <c r="AE370" t="s">
        <v>806</v>
      </c>
      <c r="AG370" t="s">
        <v>806</v>
      </c>
      <c r="AI370" s="2"/>
      <c r="AJ370" t="s">
        <v>1319</v>
      </c>
    </row>
    <row r="371" spans="1:36" x14ac:dyDescent="0.25">
      <c r="A371" t="s">
        <v>734</v>
      </c>
      <c r="B371">
        <v>124</v>
      </c>
      <c r="C371">
        <v>1</v>
      </c>
      <c r="D371" t="s">
        <v>729</v>
      </c>
      <c r="E371">
        <v>630</v>
      </c>
      <c r="F371">
        <v>13</v>
      </c>
      <c r="G371" t="s">
        <v>687</v>
      </c>
      <c r="H371" t="s">
        <v>687</v>
      </c>
      <c r="I371" t="s">
        <v>687</v>
      </c>
      <c r="J371" t="s">
        <v>687</v>
      </c>
      <c r="K371" t="s">
        <v>1322</v>
      </c>
      <c r="L371" t="s">
        <v>691</v>
      </c>
      <c r="M371" t="s">
        <v>687</v>
      </c>
      <c r="N371" t="s">
        <v>687</v>
      </c>
      <c r="O371" t="s">
        <v>688</v>
      </c>
      <c r="P371" t="s">
        <v>687</v>
      </c>
      <c r="Q371" s="2">
        <v>0</v>
      </c>
      <c r="R371" t="s">
        <v>728</v>
      </c>
      <c r="S371" t="s">
        <v>687</v>
      </c>
      <c r="T371" t="s">
        <v>687</v>
      </c>
      <c r="U371">
        <v>0</v>
      </c>
      <c r="V371" t="s">
        <v>728</v>
      </c>
      <c r="X371" t="s">
        <v>687</v>
      </c>
      <c r="Y371" t="s">
        <v>687</v>
      </c>
      <c r="Z371">
        <v>1</v>
      </c>
      <c r="AA371">
        <v>0</v>
      </c>
      <c r="AB371" t="s">
        <v>728</v>
      </c>
      <c r="AC371">
        <v>0</v>
      </c>
      <c r="AD371" t="s">
        <v>728</v>
      </c>
      <c r="AE371">
        <v>32000891</v>
      </c>
      <c r="AF371">
        <v>1</v>
      </c>
      <c r="AG371">
        <v>32000890</v>
      </c>
      <c r="AH371">
        <v>1</v>
      </c>
      <c r="AI371" s="2"/>
      <c r="AJ371" t="s">
        <v>1320</v>
      </c>
    </row>
    <row r="372" spans="1:36" x14ac:dyDescent="0.25">
      <c r="A372" t="s">
        <v>204</v>
      </c>
      <c r="B372">
        <v>482</v>
      </c>
      <c r="C372">
        <v>1</v>
      </c>
      <c r="D372" t="s">
        <v>757</v>
      </c>
      <c r="E372">
        <v>746</v>
      </c>
      <c r="F372">
        <v>10</v>
      </c>
      <c r="G372" t="s">
        <v>687</v>
      </c>
      <c r="H372" t="s">
        <v>691</v>
      </c>
      <c r="I372" t="s">
        <v>688</v>
      </c>
      <c r="J372" t="s">
        <v>687</v>
      </c>
      <c r="K372" t="s">
        <v>691</v>
      </c>
      <c r="L372" t="s">
        <v>687</v>
      </c>
      <c r="M372" t="s">
        <v>687</v>
      </c>
      <c r="N372" t="s">
        <v>687</v>
      </c>
      <c r="O372" t="s">
        <v>687</v>
      </c>
      <c r="P372" t="s">
        <v>687</v>
      </c>
      <c r="Q372" s="2">
        <v>0</v>
      </c>
      <c r="R372">
        <v>0</v>
      </c>
      <c r="S372">
        <v>0</v>
      </c>
      <c r="T372">
        <v>0</v>
      </c>
      <c r="U372" t="s">
        <v>687</v>
      </c>
      <c r="V372" t="s">
        <v>687</v>
      </c>
      <c r="X372" t="s">
        <v>687</v>
      </c>
      <c r="Y372" t="s">
        <v>691</v>
      </c>
      <c r="Z372">
        <v>2</v>
      </c>
      <c r="AA372">
        <v>0</v>
      </c>
      <c r="AB372" t="s">
        <v>687</v>
      </c>
      <c r="AC372" t="s">
        <v>688</v>
      </c>
      <c r="AD372" t="s">
        <v>687</v>
      </c>
      <c r="AE372">
        <v>21001682</v>
      </c>
      <c r="AF372">
        <v>1</v>
      </c>
      <c r="AG372">
        <v>21000353</v>
      </c>
      <c r="AH372">
        <v>1</v>
      </c>
      <c r="AI372" s="2"/>
      <c r="AJ372" t="s">
        <v>1319</v>
      </c>
    </row>
    <row r="373" spans="1:36" x14ac:dyDescent="0.25">
      <c r="A373" t="s">
        <v>1070</v>
      </c>
      <c r="B373">
        <v>3008</v>
      </c>
      <c r="C373">
        <v>1</v>
      </c>
      <c r="D373" t="s">
        <v>835</v>
      </c>
      <c r="E373">
        <v>657</v>
      </c>
      <c r="F373">
        <v>17</v>
      </c>
      <c r="G373" t="s">
        <v>687</v>
      </c>
      <c r="H373" t="s">
        <v>1303</v>
      </c>
      <c r="I373">
        <v>0</v>
      </c>
      <c r="J373" t="s">
        <v>687</v>
      </c>
      <c r="K373">
        <v>0</v>
      </c>
      <c r="L373" t="s">
        <v>687</v>
      </c>
      <c r="M373">
        <v>0</v>
      </c>
      <c r="N373" t="s">
        <v>687</v>
      </c>
      <c r="O373">
        <v>0</v>
      </c>
      <c r="P373" t="s">
        <v>687</v>
      </c>
      <c r="Q373" s="2">
        <v>0</v>
      </c>
      <c r="R373" t="s">
        <v>687</v>
      </c>
      <c r="S373">
        <v>0</v>
      </c>
      <c r="T373" t="s">
        <v>687</v>
      </c>
      <c r="U373">
        <v>0</v>
      </c>
      <c r="V373" t="s">
        <v>687</v>
      </c>
      <c r="X373" t="s">
        <v>687</v>
      </c>
      <c r="Y373">
        <v>0</v>
      </c>
      <c r="AA373">
        <v>0</v>
      </c>
      <c r="AB373" t="s">
        <v>687</v>
      </c>
      <c r="AC373">
        <v>0</v>
      </c>
      <c r="AD373" t="s">
        <v>687</v>
      </c>
      <c r="AE373" t="s">
        <v>806</v>
      </c>
      <c r="AG373" t="s">
        <v>806</v>
      </c>
      <c r="AI373" s="2"/>
      <c r="AJ373" t="s">
        <v>1319</v>
      </c>
    </row>
    <row r="374" spans="1:36" x14ac:dyDescent="0.25">
      <c r="A374" t="s">
        <v>840</v>
      </c>
      <c r="B374">
        <v>433</v>
      </c>
      <c r="C374">
        <v>1</v>
      </c>
      <c r="D374" t="s">
        <v>835</v>
      </c>
      <c r="E374">
        <v>657</v>
      </c>
      <c r="F374">
        <v>9</v>
      </c>
      <c r="G374" t="s">
        <v>687</v>
      </c>
      <c r="H374" t="s">
        <v>687</v>
      </c>
      <c r="I374" t="s">
        <v>688</v>
      </c>
      <c r="J374" t="s">
        <v>687</v>
      </c>
      <c r="K374" t="s">
        <v>687</v>
      </c>
      <c r="L374" t="s">
        <v>687</v>
      </c>
      <c r="M374" t="s">
        <v>687</v>
      </c>
      <c r="N374" t="s">
        <v>687</v>
      </c>
      <c r="O374">
        <v>0</v>
      </c>
      <c r="P374" t="s">
        <v>687</v>
      </c>
      <c r="Q374" s="2">
        <v>0</v>
      </c>
      <c r="R374" t="s">
        <v>687</v>
      </c>
      <c r="S374" t="s">
        <v>687</v>
      </c>
      <c r="T374" t="s">
        <v>687</v>
      </c>
      <c r="U374">
        <v>0</v>
      </c>
      <c r="V374" t="s">
        <v>687</v>
      </c>
      <c r="X374" t="s">
        <v>687</v>
      </c>
      <c r="Y374" t="s">
        <v>688</v>
      </c>
      <c r="Z374">
        <v>1</v>
      </c>
      <c r="AA374">
        <v>0</v>
      </c>
      <c r="AB374" t="s">
        <v>687</v>
      </c>
      <c r="AC374">
        <v>0</v>
      </c>
      <c r="AD374" t="s">
        <v>687</v>
      </c>
      <c r="AE374">
        <v>25001315</v>
      </c>
      <c r="AF374">
        <v>1</v>
      </c>
      <c r="AG374">
        <v>25001314</v>
      </c>
      <c r="AH374">
        <v>1</v>
      </c>
      <c r="AI374" s="2"/>
      <c r="AJ374" t="s">
        <v>1320</v>
      </c>
    </row>
    <row r="375" spans="1:36" x14ac:dyDescent="0.25">
      <c r="A375" t="s">
        <v>1071</v>
      </c>
      <c r="B375">
        <v>3009</v>
      </c>
      <c r="C375">
        <v>1</v>
      </c>
      <c r="D375" t="s">
        <v>835</v>
      </c>
      <c r="E375">
        <v>657</v>
      </c>
      <c r="F375">
        <v>17</v>
      </c>
      <c r="G375" t="s">
        <v>687</v>
      </c>
      <c r="H375" t="s">
        <v>1303</v>
      </c>
      <c r="I375">
        <v>0</v>
      </c>
      <c r="J375" t="s">
        <v>687</v>
      </c>
      <c r="K375">
        <v>0</v>
      </c>
      <c r="L375" t="s">
        <v>687</v>
      </c>
      <c r="M375">
        <v>0</v>
      </c>
      <c r="N375" t="s">
        <v>687</v>
      </c>
      <c r="O375">
        <v>0</v>
      </c>
      <c r="P375" t="s">
        <v>687</v>
      </c>
      <c r="Q375" s="2">
        <v>0</v>
      </c>
      <c r="R375" t="s">
        <v>687</v>
      </c>
      <c r="S375">
        <v>0</v>
      </c>
      <c r="T375" t="s">
        <v>687</v>
      </c>
      <c r="U375">
        <v>0</v>
      </c>
      <c r="V375" t="s">
        <v>687</v>
      </c>
      <c r="X375" t="s">
        <v>687</v>
      </c>
      <c r="Y375">
        <v>0</v>
      </c>
      <c r="AA375">
        <v>0</v>
      </c>
      <c r="AB375" t="s">
        <v>687</v>
      </c>
      <c r="AC375">
        <v>0</v>
      </c>
      <c r="AD375" t="s">
        <v>687</v>
      </c>
      <c r="AE375" t="s">
        <v>806</v>
      </c>
      <c r="AG375" t="s">
        <v>806</v>
      </c>
      <c r="AI375" s="2"/>
      <c r="AJ375" t="s">
        <v>1319</v>
      </c>
    </row>
    <row r="376" spans="1:36" x14ac:dyDescent="0.25">
      <c r="A376" t="s">
        <v>1095</v>
      </c>
      <c r="B376">
        <v>6513</v>
      </c>
      <c r="C376">
        <v>1</v>
      </c>
      <c r="D376" t="s">
        <v>764</v>
      </c>
      <c r="E376">
        <v>661</v>
      </c>
      <c r="F376">
        <v>9</v>
      </c>
      <c r="G376" t="s">
        <v>687</v>
      </c>
      <c r="H376" t="s">
        <v>1303</v>
      </c>
      <c r="I376">
        <v>0</v>
      </c>
      <c r="J376" t="s">
        <v>687</v>
      </c>
      <c r="K376">
        <v>0</v>
      </c>
      <c r="L376" t="s">
        <v>687</v>
      </c>
      <c r="M376">
        <v>0</v>
      </c>
      <c r="N376" t="s">
        <v>687</v>
      </c>
      <c r="O376">
        <v>0</v>
      </c>
      <c r="P376" t="s">
        <v>687</v>
      </c>
      <c r="Q376" s="2">
        <v>0</v>
      </c>
      <c r="R376" t="s">
        <v>687</v>
      </c>
      <c r="S376">
        <v>0</v>
      </c>
      <c r="T376" t="s">
        <v>687</v>
      </c>
      <c r="U376">
        <v>0</v>
      </c>
      <c r="V376" t="s">
        <v>687</v>
      </c>
      <c r="X376" t="s">
        <v>687</v>
      </c>
      <c r="Y376">
        <v>0</v>
      </c>
      <c r="AA376">
        <v>0</v>
      </c>
      <c r="AB376" t="s">
        <v>687</v>
      </c>
      <c r="AC376">
        <v>0</v>
      </c>
      <c r="AD376" t="s">
        <v>687</v>
      </c>
      <c r="AE376">
        <v>20000835</v>
      </c>
      <c r="AG376">
        <v>20000257</v>
      </c>
      <c r="AI376" s="2"/>
      <c r="AJ376" t="s">
        <v>1319</v>
      </c>
    </row>
    <row r="377" spans="1:36" x14ac:dyDescent="0.25">
      <c r="A377" t="s">
        <v>1091</v>
      </c>
      <c r="B377">
        <v>6512</v>
      </c>
      <c r="C377">
        <v>1</v>
      </c>
      <c r="D377" t="s">
        <v>764</v>
      </c>
      <c r="E377">
        <v>661</v>
      </c>
      <c r="F377">
        <v>9</v>
      </c>
      <c r="G377" t="s">
        <v>687</v>
      </c>
      <c r="H377" t="s">
        <v>1303</v>
      </c>
      <c r="I377">
        <v>0</v>
      </c>
      <c r="J377" t="s">
        <v>687</v>
      </c>
      <c r="K377">
        <v>0</v>
      </c>
      <c r="L377" t="s">
        <v>687</v>
      </c>
      <c r="M377">
        <v>0</v>
      </c>
      <c r="N377" t="s">
        <v>687</v>
      </c>
      <c r="O377">
        <v>0</v>
      </c>
      <c r="P377" t="s">
        <v>687</v>
      </c>
      <c r="Q377" s="2">
        <v>0</v>
      </c>
      <c r="R377" t="s">
        <v>687</v>
      </c>
      <c r="S377">
        <v>0</v>
      </c>
      <c r="T377" t="s">
        <v>687</v>
      </c>
      <c r="U377">
        <v>0</v>
      </c>
      <c r="V377" t="s">
        <v>687</v>
      </c>
      <c r="X377" t="s">
        <v>687</v>
      </c>
      <c r="Y377">
        <v>0</v>
      </c>
      <c r="AA377">
        <v>0</v>
      </c>
      <c r="AB377" t="s">
        <v>687</v>
      </c>
      <c r="AC377">
        <v>0</v>
      </c>
      <c r="AD377" t="s">
        <v>687</v>
      </c>
      <c r="AE377">
        <v>20000834</v>
      </c>
      <c r="AG377">
        <v>20000256</v>
      </c>
      <c r="AI377" s="2"/>
      <c r="AJ377" t="s">
        <v>1319</v>
      </c>
    </row>
    <row r="378" spans="1:36" x14ac:dyDescent="0.25">
      <c r="A378" t="s">
        <v>1090</v>
      </c>
      <c r="B378">
        <v>6511</v>
      </c>
      <c r="C378">
        <v>1</v>
      </c>
      <c r="D378" t="s">
        <v>764</v>
      </c>
      <c r="E378">
        <v>661</v>
      </c>
      <c r="F378">
        <v>9</v>
      </c>
      <c r="G378" t="s">
        <v>687</v>
      </c>
      <c r="H378" t="s">
        <v>1303</v>
      </c>
      <c r="I378">
        <v>0</v>
      </c>
      <c r="J378" t="s">
        <v>687</v>
      </c>
      <c r="K378">
        <v>0</v>
      </c>
      <c r="L378" t="s">
        <v>687</v>
      </c>
      <c r="M378">
        <v>0</v>
      </c>
      <c r="N378" t="s">
        <v>687</v>
      </c>
      <c r="O378">
        <v>0</v>
      </c>
      <c r="P378" t="s">
        <v>687</v>
      </c>
      <c r="Q378" s="2">
        <v>0</v>
      </c>
      <c r="R378" t="s">
        <v>687</v>
      </c>
      <c r="S378">
        <v>0</v>
      </c>
      <c r="T378" t="s">
        <v>687</v>
      </c>
      <c r="U378">
        <v>0</v>
      </c>
      <c r="V378" t="s">
        <v>687</v>
      </c>
      <c r="X378" t="s">
        <v>687</v>
      </c>
      <c r="Y378">
        <v>0</v>
      </c>
      <c r="AA378">
        <v>0</v>
      </c>
      <c r="AB378" t="s">
        <v>687</v>
      </c>
      <c r="AC378">
        <v>0</v>
      </c>
      <c r="AD378" t="s">
        <v>687</v>
      </c>
      <c r="AE378">
        <v>20000845</v>
      </c>
      <c r="AG378">
        <v>20000255</v>
      </c>
      <c r="AI378" s="2"/>
      <c r="AJ378" t="s">
        <v>1319</v>
      </c>
    </row>
    <row r="379" spans="1:36" x14ac:dyDescent="0.25">
      <c r="A379" t="s">
        <v>366</v>
      </c>
      <c r="B379">
        <v>763</v>
      </c>
      <c r="C379">
        <v>2</v>
      </c>
      <c r="D379" t="s">
        <v>895</v>
      </c>
      <c r="E379">
        <v>217</v>
      </c>
      <c r="F379">
        <v>9</v>
      </c>
      <c r="G379" t="s">
        <v>687</v>
      </c>
      <c r="H379" t="s">
        <v>691</v>
      </c>
      <c r="I379" t="s">
        <v>687</v>
      </c>
      <c r="J379" t="s">
        <v>687</v>
      </c>
      <c r="K379" t="s">
        <v>688</v>
      </c>
      <c r="L379" t="s">
        <v>687</v>
      </c>
      <c r="M379" t="s">
        <v>687</v>
      </c>
      <c r="N379" t="s">
        <v>687</v>
      </c>
      <c r="O379" t="s">
        <v>687</v>
      </c>
      <c r="P379" t="s">
        <v>687</v>
      </c>
      <c r="Q379" s="2">
        <v>0</v>
      </c>
      <c r="R379" t="s">
        <v>687</v>
      </c>
      <c r="S379" t="s">
        <v>691</v>
      </c>
      <c r="T379" t="s">
        <v>687</v>
      </c>
      <c r="U379">
        <v>0</v>
      </c>
      <c r="V379" t="s">
        <v>687</v>
      </c>
      <c r="X379" t="s">
        <v>687</v>
      </c>
      <c r="Y379" t="s">
        <v>687</v>
      </c>
      <c r="Z379">
        <v>1</v>
      </c>
      <c r="AA379">
        <v>0</v>
      </c>
      <c r="AB379" t="s">
        <v>687</v>
      </c>
      <c r="AC379">
        <v>0</v>
      </c>
      <c r="AD379" t="s">
        <v>687</v>
      </c>
      <c r="AE379">
        <v>48000103</v>
      </c>
      <c r="AF379">
        <v>1</v>
      </c>
      <c r="AG379">
        <v>48000032</v>
      </c>
      <c r="AH379">
        <v>1</v>
      </c>
      <c r="AI379" s="2"/>
      <c r="AJ379" t="s">
        <v>1318</v>
      </c>
    </row>
    <row r="380" spans="1:36" x14ac:dyDescent="0.25">
      <c r="A380" t="s">
        <v>83</v>
      </c>
      <c r="B380">
        <v>215</v>
      </c>
      <c r="C380">
        <v>1</v>
      </c>
      <c r="D380" t="s">
        <v>753</v>
      </c>
      <c r="E380">
        <v>450</v>
      </c>
      <c r="F380">
        <v>9</v>
      </c>
      <c r="G380" t="s">
        <v>687</v>
      </c>
      <c r="H380" t="s">
        <v>690</v>
      </c>
      <c r="I380" t="s">
        <v>691</v>
      </c>
      <c r="J380" t="s">
        <v>687</v>
      </c>
      <c r="K380" t="s">
        <v>688</v>
      </c>
      <c r="L380" t="s">
        <v>687</v>
      </c>
      <c r="M380" t="s">
        <v>687</v>
      </c>
      <c r="N380" t="s">
        <v>687</v>
      </c>
      <c r="O380" t="s">
        <v>687</v>
      </c>
      <c r="P380" t="s">
        <v>687</v>
      </c>
      <c r="Q380" s="2">
        <v>0</v>
      </c>
      <c r="R380" t="s">
        <v>687</v>
      </c>
      <c r="S380" t="s">
        <v>690</v>
      </c>
      <c r="T380" t="s">
        <v>687</v>
      </c>
      <c r="U380">
        <v>0</v>
      </c>
      <c r="V380" t="s">
        <v>687</v>
      </c>
      <c r="X380" t="s">
        <v>687</v>
      </c>
      <c r="Y380" t="s">
        <v>687</v>
      </c>
      <c r="Z380">
        <v>1</v>
      </c>
      <c r="AA380">
        <v>0</v>
      </c>
      <c r="AB380" t="s">
        <v>687</v>
      </c>
      <c r="AC380">
        <v>0</v>
      </c>
      <c r="AD380" t="s">
        <v>687</v>
      </c>
      <c r="AE380">
        <v>44000122</v>
      </c>
      <c r="AF380">
        <v>1</v>
      </c>
      <c r="AG380">
        <v>44000018</v>
      </c>
      <c r="AH380">
        <v>1</v>
      </c>
      <c r="AI380" s="2"/>
      <c r="AJ380" t="s">
        <v>1318</v>
      </c>
    </row>
    <row r="381" spans="1:36" x14ac:dyDescent="0.25">
      <c r="A381" t="s">
        <v>771</v>
      </c>
      <c r="B381">
        <v>276</v>
      </c>
      <c r="C381">
        <v>1</v>
      </c>
      <c r="D381" t="s">
        <v>764</v>
      </c>
      <c r="E381">
        <v>787</v>
      </c>
      <c r="F381">
        <v>13</v>
      </c>
      <c r="G381" t="s">
        <v>687</v>
      </c>
      <c r="H381" t="s">
        <v>702</v>
      </c>
      <c r="I381" t="s">
        <v>691</v>
      </c>
      <c r="J381" t="s">
        <v>687</v>
      </c>
      <c r="K381" t="s">
        <v>691</v>
      </c>
      <c r="L381" t="s">
        <v>687</v>
      </c>
      <c r="M381" t="s">
        <v>687</v>
      </c>
      <c r="N381" t="s">
        <v>687</v>
      </c>
      <c r="O381">
        <v>0</v>
      </c>
      <c r="P381" t="s">
        <v>687</v>
      </c>
      <c r="Q381" s="2">
        <v>0</v>
      </c>
      <c r="R381" t="s">
        <v>687</v>
      </c>
      <c r="S381" t="s">
        <v>688</v>
      </c>
      <c r="T381" t="s">
        <v>687</v>
      </c>
      <c r="U381">
        <v>0</v>
      </c>
      <c r="V381" t="s">
        <v>687</v>
      </c>
      <c r="X381" t="s">
        <v>687</v>
      </c>
      <c r="Y381" t="s">
        <v>702</v>
      </c>
      <c r="Z381">
        <v>1</v>
      </c>
      <c r="AA381">
        <v>0</v>
      </c>
      <c r="AB381" t="s">
        <v>687</v>
      </c>
      <c r="AC381">
        <v>0</v>
      </c>
      <c r="AD381" t="s">
        <v>687</v>
      </c>
      <c r="AE381">
        <v>9000291</v>
      </c>
      <c r="AF381">
        <v>1</v>
      </c>
      <c r="AG381">
        <v>1000195</v>
      </c>
      <c r="AH381">
        <v>1</v>
      </c>
      <c r="AI381" s="2"/>
      <c r="AJ381" t="s">
        <v>1318</v>
      </c>
    </row>
    <row r="382" spans="1:36" x14ac:dyDescent="0.25">
      <c r="A382" t="s">
        <v>790</v>
      </c>
      <c r="B382">
        <v>315</v>
      </c>
      <c r="C382">
        <v>1</v>
      </c>
      <c r="D382" t="s">
        <v>764</v>
      </c>
      <c r="E382">
        <v>787</v>
      </c>
      <c r="F382">
        <v>1</v>
      </c>
      <c r="G382" t="s">
        <v>687</v>
      </c>
      <c r="H382" t="s">
        <v>690</v>
      </c>
      <c r="I382" t="s">
        <v>691</v>
      </c>
      <c r="J382" t="s">
        <v>687</v>
      </c>
      <c r="K382" t="s">
        <v>691</v>
      </c>
      <c r="L382" t="s">
        <v>687</v>
      </c>
      <c r="M382" t="s">
        <v>687</v>
      </c>
      <c r="N382" t="s">
        <v>687</v>
      </c>
      <c r="O382" t="s">
        <v>691</v>
      </c>
      <c r="P382" t="s">
        <v>687</v>
      </c>
      <c r="Q382" s="2">
        <v>0</v>
      </c>
      <c r="R382" t="s">
        <v>687</v>
      </c>
      <c r="S382" t="s">
        <v>688</v>
      </c>
      <c r="T382" t="s">
        <v>687</v>
      </c>
      <c r="U382">
        <v>0</v>
      </c>
      <c r="V382" t="s">
        <v>687</v>
      </c>
      <c r="X382" t="s">
        <v>687</v>
      </c>
      <c r="Y382" t="s">
        <v>690</v>
      </c>
      <c r="Z382">
        <v>2</v>
      </c>
      <c r="AA382">
        <v>0</v>
      </c>
      <c r="AB382" t="s">
        <v>687</v>
      </c>
      <c r="AC382">
        <v>0</v>
      </c>
      <c r="AD382" t="s">
        <v>687</v>
      </c>
      <c r="AE382">
        <v>9000888</v>
      </c>
      <c r="AF382">
        <v>1</v>
      </c>
      <c r="AG382">
        <v>9000017</v>
      </c>
      <c r="AH382">
        <v>1</v>
      </c>
      <c r="AI382" s="2"/>
      <c r="AJ382" t="s">
        <v>1318</v>
      </c>
    </row>
    <row r="383" spans="1:36" x14ac:dyDescent="0.25">
      <c r="A383" t="s">
        <v>735</v>
      </c>
      <c r="B383">
        <v>125</v>
      </c>
      <c r="C383">
        <v>1</v>
      </c>
      <c r="D383" t="s">
        <v>729</v>
      </c>
      <c r="E383">
        <v>621</v>
      </c>
      <c r="F383">
        <v>9</v>
      </c>
      <c r="G383" t="s">
        <v>687</v>
      </c>
      <c r="H383" t="s">
        <v>690</v>
      </c>
      <c r="I383" t="s">
        <v>691</v>
      </c>
      <c r="J383" t="s">
        <v>687</v>
      </c>
      <c r="K383" t="s">
        <v>691</v>
      </c>
      <c r="L383" t="s">
        <v>687</v>
      </c>
      <c r="M383" t="s">
        <v>687</v>
      </c>
      <c r="N383" t="s">
        <v>687</v>
      </c>
      <c r="O383" t="s">
        <v>688</v>
      </c>
      <c r="P383" t="s">
        <v>687</v>
      </c>
      <c r="Q383" s="2">
        <v>0</v>
      </c>
      <c r="R383" t="s">
        <v>687</v>
      </c>
      <c r="S383" t="s">
        <v>687</v>
      </c>
      <c r="T383" t="s">
        <v>687</v>
      </c>
      <c r="U383">
        <v>0</v>
      </c>
      <c r="V383" t="s">
        <v>687</v>
      </c>
      <c r="X383" t="s">
        <v>687</v>
      </c>
      <c r="Y383" t="s">
        <v>690</v>
      </c>
      <c r="Z383">
        <v>1</v>
      </c>
      <c r="AA383">
        <v>0</v>
      </c>
      <c r="AB383" t="s">
        <v>687</v>
      </c>
      <c r="AC383">
        <v>0</v>
      </c>
      <c r="AD383" t="s">
        <v>687</v>
      </c>
      <c r="AE383">
        <v>34000432</v>
      </c>
      <c r="AF383">
        <v>1</v>
      </c>
      <c r="AG383">
        <v>34000010</v>
      </c>
      <c r="AH383">
        <v>1</v>
      </c>
      <c r="AI383" s="2"/>
      <c r="AJ383" t="s">
        <v>1318</v>
      </c>
    </row>
    <row r="384" spans="1:36" x14ac:dyDescent="0.25">
      <c r="A384" t="s">
        <v>205</v>
      </c>
      <c r="B384">
        <v>483</v>
      </c>
      <c r="C384">
        <v>1</v>
      </c>
      <c r="D384" t="s">
        <v>757</v>
      </c>
      <c r="E384">
        <v>740</v>
      </c>
      <c r="F384">
        <v>9</v>
      </c>
      <c r="G384" t="s">
        <v>687</v>
      </c>
      <c r="H384" t="s">
        <v>687</v>
      </c>
      <c r="I384" t="s">
        <v>688</v>
      </c>
      <c r="J384" t="s">
        <v>687</v>
      </c>
      <c r="K384" t="s">
        <v>688</v>
      </c>
      <c r="L384" t="s">
        <v>687</v>
      </c>
      <c r="M384" t="s">
        <v>687</v>
      </c>
      <c r="N384" t="s">
        <v>687</v>
      </c>
      <c r="O384">
        <v>0</v>
      </c>
      <c r="P384" t="s">
        <v>687</v>
      </c>
      <c r="Q384" s="2">
        <v>0</v>
      </c>
      <c r="R384" t="s">
        <v>687</v>
      </c>
      <c r="S384" t="s">
        <v>687</v>
      </c>
      <c r="T384" t="s">
        <v>687</v>
      </c>
      <c r="U384">
        <v>0</v>
      </c>
      <c r="V384" t="s">
        <v>687</v>
      </c>
      <c r="X384" t="s">
        <v>687</v>
      </c>
      <c r="Y384" t="s">
        <v>688</v>
      </c>
      <c r="Z384">
        <v>1</v>
      </c>
      <c r="AA384">
        <v>0</v>
      </c>
      <c r="AB384" t="s">
        <v>687</v>
      </c>
      <c r="AC384">
        <v>0</v>
      </c>
      <c r="AD384" t="s">
        <v>687</v>
      </c>
      <c r="AE384">
        <v>21006552</v>
      </c>
      <c r="AF384">
        <v>1</v>
      </c>
      <c r="AG384">
        <v>21000379</v>
      </c>
      <c r="AH384">
        <v>1</v>
      </c>
      <c r="AI384" s="2"/>
      <c r="AJ384" t="s">
        <v>1320</v>
      </c>
    </row>
    <row r="385" spans="1:36" x14ac:dyDescent="0.25">
      <c r="A385" t="s">
        <v>1080</v>
      </c>
      <c r="B385">
        <v>6341</v>
      </c>
      <c r="C385">
        <v>2</v>
      </c>
      <c r="D385" t="s">
        <v>900</v>
      </c>
      <c r="E385">
        <v>360</v>
      </c>
      <c r="F385">
        <v>13</v>
      </c>
      <c r="G385" t="s">
        <v>687</v>
      </c>
      <c r="H385" t="s">
        <v>1303</v>
      </c>
      <c r="I385">
        <v>0</v>
      </c>
      <c r="J385" t="s">
        <v>687</v>
      </c>
      <c r="K385">
        <v>0</v>
      </c>
      <c r="L385" t="s">
        <v>687</v>
      </c>
      <c r="M385">
        <v>0</v>
      </c>
      <c r="N385" t="s">
        <v>687</v>
      </c>
      <c r="O385">
        <v>0</v>
      </c>
      <c r="P385" t="s">
        <v>687</v>
      </c>
      <c r="Q385" s="2">
        <v>0</v>
      </c>
      <c r="R385" t="s">
        <v>687</v>
      </c>
      <c r="S385">
        <v>0</v>
      </c>
      <c r="T385" t="s">
        <v>687</v>
      </c>
      <c r="U385">
        <v>0</v>
      </c>
      <c r="V385" t="s">
        <v>687</v>
      </c>
      <c r="X385" t="s">
        <v>687</v>
      </c>
      <c r="Y385">
        <v>0</v>
      </c>
      <c r="AA385">
        <v>0</v>
      </c>
      <c r="AB385" t="s">
        <v>687</v>
      </c>
      <c r="AC385">
        <v>0</v>
      </c>
      <c r="AD385" t="s">
        <v>687</v>
      </c>
      <c r="AE385">
        <v>62000344</v>
      </c>
      <c r="AG385">
        <v>62000070</v>
      </c>
      <c r="AI385" s="2"/>
      <c r="AJ385" t="s">
        <v>1319</v>
      </c>
    </row>
    <row r="386" spans="1:36" x14ac:dyDescent="0.25">
      <c r="A386" t="s">
        <v>1044</v>
      </c>
      <c r="B386">
        <v>2402</v>
      </c>
      <c r="C386">
        <v>2</v>
      </c>
      <c r="D386" t="s">
        <v>904</v>
      </c>
      <c r="E386">
        <v>155</v>
      </c>
      <c r="F386">
        <v>15</v>
      </c>
      <c r="G386" t="s">
        <v>687</v>
      </c>
      <c r="H386" t="s">
        <v>702</v>
      </c>
      <c r="I386" t="s">
        <v>691</v>
      </c>
      <c r="J386" t="s">
        <v>687</v>
      </c>
      <c r="K386" t="s">
        <v>691</v>
      </c>
      <c r="L386" t="s">
        <v>687</v>
      </c>
      <c r="M386" t="s">
        <v>687</v>
      </c>
      <c r="N386" t="s">
        <v>687</v>
      </c>
      <c r="O386" t="s">
        <v>691</v>
      </c>
      <c r="P386" t="s">
        <v>687</v>
      </c>
      <c r="Q386" s="2">
        <v>0</v>
      </c>
      <c r="R386" t="s">
        <v>687</v>
      </c>
      <c r="S386">
        <v>0</v>
      </c>
      <c r="T386" t="s">
        <v>687</v>
      </c>
      <c r="U386">
        <v>0</v>
      </c>
      <c r="V386" t="s">
        <v>687</v>
      </c>
      <c r="X386" t="s">
        <v>687</v>
      </c>
      <c r="Y386" t="s">
        <v>702</v>
      </c>
      <c r="Z386">
        <v>1</v>
      </c>
      <c r="AA386">
        <v>0</v>
      </c>
      <c r="AB386" t="s">
        <v>687</v>
      </c>
      <c r="AC386">
        <v>0</v>
      </c>
      <c r="AD386" t="s">
        <v>687</v>
      </c>
      <c r="AE386">
        <v>53000527</v>
      </c>
      <c r="AG386">
        <v>53000526</v>
      </c>
      <c r="AH386">
        <v>1</v>
      </c>
      <c r="AI386" s="2"/>
      <c r="AJ386" t="s">
        <v>1318</v>
      </c>
    </row>
    <row r="387" spans="1:36" x14ac:dyDescent="0.25">
      <c r="A387" t="s">
        <v>736</v>
      </c>
      <c r="B387">
        <v>126</v>
      </c>
      <c r="C387">
        <v>1</v>
      </c>
      <c r="D387" t="s">
        <v>729</v>
      </c>
      <c r="E387">
        <v>630</v>
      </c>
      <c r="F387">
        <v>13</v>
      </c>
      <c r="G387" t="s">
        <v>687</v>
      </c>
      <c r="H387" t="s">
        <v>691</v>
      </c>
      <c r="I387" t="s">
        <v>691</v>
      </c>
      <c r="J387" t="s">
        <v>687</v>
      </c>
      <c r="K387" t="s">
        <v>691</v>
      </c>
      <c r="L387" t="s">
        <v>687</v>
      </c>
      <c r="M387" t="s">
        <v>687</v>
      </c>
      <c r="N387" t="s">
        <v>687</v>
      </c>
      <c r="O387" t="s">
        <v>688</v>
      </c>
      <c r="P387" t="s">
        <v>687</v>
      </c>
      <c r="Q387" s="2">
        <v>0</v>
      </c>
      <c r="R387" t="s">
        <v>687</v>
      </c>
      <c r="S387" t="s">
        <v>687</v>
      </c>
      <c r="T387" t="s">
        <v>687</v>
      </c>
      <c r="U387">
        <v>0</v>
      </c>
      <c r="V387" t="s">
        <v>687</v>
      </c>
      <c r="X387" t="s">
        <v>687</v>
      </c>
      <c r="Y387" t="s">
        <v>687</v>
      </c>
      <c r="Z387">
        <v>1</v>
      </c>
      <c r="AA387">
        <v>0</v>
      </c>
      <c r="AB387" t="s">
        <v>687</v>
      </c>
      <c r="AC387">
        <v>0</v>
      </c>
      <c r="AD387" t="s">
        <v>687</v>
      </c>
      <c r="AE387">
        <v>32000977</v>
      </c>
      <c r="AF387">
        <v>1</v>
      </c>
      <c r="AG387">
        <v>32000976</v>
      </c>
      <c r="AH387">
        <v>1</v>
      </c>
      <c r="AI387" s="2"/>
      <c r="AJ387" t="s">
        <v>1318</v>
      </c>
    </row>
    <row r="388" spans="1:36" x14ac:dyDescent="0.25">
      <c r="A388" t="s">
        <v>1022</v>
      </c>
      <c r="B388">
        <v>2003</v>
      </c>
      <c r="C388">
        <v>1</v>
      </c>
      <c r="D388" t="s">
        <v>866</v>
      </c>
      <c r="E388">
        <v>706</v>
      </c>
      <c r="F388">
        <v>11</v>
      </c>
      <c r="G388" t="s">
        <v>687</v>
      </c>
      <c r="H388" t="s">
        <v>691</v>
      </c>
      <c r="I388" t="s">
        <v>687</v>
      </c>
      <c r="J388" t="s">
        <v>687</v>
      </c>
      <c r="K388" t="s">
        <v>691</v>
      </c>
      <c r="L388" t="s">
        <v>687</v>
      </c>
      <c r="M388" t="s">
        <v>687</v>
      </c>
      <c r="N388" t="s">
        <v>687</v>
      </c>
      <c r="O388">
        <v>0</v>
      </c>
      <c r="P388" t="s">
        <v>687</v>
      </c>
      <c r="Q388" s="2">
        <v>0</v>
      </c>
      <c r="R388" t="s">
        <v>687</v>
      </c>
      <c r="S388">
        <v>0</v>
      </c>
      <c r="T388" t="s">
        <v>687</v>
      </c>
      <c r="U388">
        <v>0</v>
      </c>
      <c r="V388" t="s">
        <v>687</v>
      </c>
      <c r="X388" t="s">
        <v>687</v>
      </c>
      <c r="Y388" t="s">
        <v>691</v>
      </c>
      <c r="Z388">
        <v>1</v>
      </c>
      <c r="AA388">
        <v>0</v>
      </c>
      <c r="AB388" t="s">
        <v>687</v>
      </c>
      <c r="AC388">
        <v>0</v>
      </c>
      <c r="AD388" t="s">
        <v>687</v>
      </c>
      <c r="AE388">
        <v>23000240</v>
      </c>
      <c r="AG388">
        <v>23000239</v>
      </c>
      <c r="AH388">
        <v>1</v>
      </c>
      <c r="AI388" s="2"/>
      <c r="AJ388" t="s">
        <v>1318</v>
      </c>
    </row>
    <row r="389" spans="1:36" x14ac:dyDescent="0.25">
      <c r="A389" t="s">
        <v>414</v>
      </c>
      <c r="B389">
        <v>861</v>
      </c>
      <c r="C389">
        <v>2</v>
      </c>
      <c r="D389" t="s">
        <v>900</v>
      </c>
      <c r="E389">
        <v>340</v>
      </c>
      <c r="F389">
        <v>9</v>
      </c>
      <c r="G389" t="s">
        <v>687</v>
      </c>
      <c r="H389" t="s">
        <v>702</v>
      </c>
      <c r="I389" t="s">
        <v>691</v>
      </c>
      <c r="J389" t="s">
        <v>687</v>
      </c>
      <c r="K389" t="s">
        <v>691</v>
      </c>
      <c r="L389" t="s">
        <v>687</v>
      </c>
      <c r="M389" t="s">
        <v>687</v>
      </c>
      <c r="N389" t="s">
        <v>687</v>
      </c>
      <c r="O389" t="s">
        <v>691</v>
      </c>
      <c r="P389" t="s">
        <v>687</v>
      </c>
      <c r="Q389" s="2">
        <v>0</v>
      </c>
      <c r="R389" t="s">
        <v>687</v>
      </c>
      <c r="S389" t="s">
        <v>691</v>
      </c>
      <c r="T389" t="s">
        <v>687</v>
      </c>
      <c r="U389">
        <v>0</v>
      </c>
      <c r="V389" t="s">
        <v>687</v>
      </c>
      <c r="X389" t="s">
        <v>687</v>
      </c>
      <c r="Y389" t="s">
        <v>702</v>
      </c>
      <c r="Z389">
        <v>1</v>
      </c>
      <c r="AA389">
        <v>0</v>
      </c>
      <c r="AB389" t="s">
        <v>687</v>
      </c>
      <c r="AC389">
        <v>0</v>
      </c>
      <c r="AD389" t="s">
        <v>687</v>
      </c>
      <c r="AE389">
        <v>57000317</v>
      </c>
      <c r="AF389">
        <v>1</v>
      </c>
      <c r="AG389">
        <v>57000316</v>
      </c>
      <c r="AH389">
        <v>1</v>
      </c>
      <c r="AI389" s="2"/>
      <c r="AJ389" t="s">
        <v>1318</v>
      </c>
    </row>
    <row r="390" spans="1:36" x14ac:dyDescent="0.25">
      <c r="A390" t="s">
        <v>206</v>
      </c>
      <c r="B390">
        <v>484</v>
      </c>
      <c r="C390">
        <v>1</v>
      </c>
      <c r="D390" t="s">
        <v>757</v>
      </c>
      <c r="E390">
        <v>740</v>
      </c>
      <c r="F390">
        <v>2</v>
      </c>
      <c r="G390" t="s">
        <v>687</v>
      </c>
      <c r="H390" t="s">
        <v>687</v>
      </c>
      <c r="I390" t="s">
        <v>688</v>
      </c>
      <c r="J390" t="s">
        <v>687</v>
      </c>
      <c r="K390" t="s">
        <v>688</v>
      </c>
      <c r="L390" t="s">
        <v>687</v>
      </c>
      <c r="M390" t="s">
        <v>687</v>
      </c>
      <c r="N390" t="s">
        <v>687</v>
      </c>
      <c r="O390" t="s">
        <v>688</v>
      </c>
      <c r="P390" t="s">
        <v>687</v>
      </c>
      <c r="Q390" s="2">
        <v>0</v>
      </c>
      <c r="R390" t="s">
        <v>687</v>
      </c>
      <c r="S390">
        <v>0</v>
      </c>
      <c r="T390" t="s">
        <v>687</v>
      </c>
      <c r="U390">
        <v>0</v>
      </c>
      <c r="V390" t="s">
        <v>687</v>
      </c>
      <c r="X390" t="s">
        <v>687</v>
      </c>
      <c r="Y390" t="s">
        <v>687</v>
      </c>
      <c r="Z390">
        <v>1</v>
      </c>
      <c r="AA390">
        <v>0</v>
      </c>
      <c r="AB390" t="s">
        <v>687</v>
      </c>
      <c r="AC390">
        <v>0</v>
      </c>
      <c r="AD390" t="s">
        <v>687</v>
      </c>
      <c r="AE390">
        <v>21001753</v>
      </c>
      <c r="AG390">
        <v>21000377</v>
      </c>
      <c r="AH390">
        <v>1</v>
      </c>
      <c r="AI390" s="2"/>
      <c r="AJ390" t="s">
        <v>1320</v>
      </c>
    </row>
    <row r="391" spans="1:36" x14ac:dyDescent="0.25">
      <c r="A391" t="s">
        <v>331</v>
      </c>
      <c r="B391">
        <v>709</v>
      </c>
      <c r="C391">
        <v>2</v>
      </c>
      <c r="D391" t="s">
        <v>896</v>
      </c>
      <c r="E391">
        <v>350</v>
      </c>
      <c r="F391">
        <v>9</v>
      </c>
      <c r="G391" t="s">
        <v>687</v>
      </c>
      <c r="H391" t="s">
        <v>702</v>
      </c>
      <c r="I391" t="s">
        <v>691</v>
      </c>
      <c r="J391" t="s">
        <v>687</v>
      </c>
      <c r="K391" t="s">
        <v>691</v>
      </c>
      <c r="L391" t="s">
        <v>687</v>
      </c>
      <c r="M391" t="s">
        <v>687</v>
      </c>
      <c r="N391" t="s">
        <v>687</v>
      </c>
      <c r="O391" t="s">
        <v>691</v>
      </c>
      <c r="P391" t="s">
        <v>687</v>
      </c>
      <c r="Q391" s="2">
        <v>0</v>
      </c>
      <c r="R391" t="s">
        <v>687</v>
      </c>
      <c r="S391" t="s">
        <v>690</v>
      </c>
      <c r="T391" t="s">
        <v>687</v>
      </c>
      <c r="U391">
        <v>0</v>
      </c>
      <c r="V391" t="s">
        <v>687</v>
      </c>
      <c r="X391" t="s">
        <v>687</v>
      </c>
      <c r="Y391" t="s">
        <v>702</v>
      </c>
      <c r="Z391">
        <v>1</v>
      </c>
      <c r="AA391">
        <v>0</v>
      </c>
      <c r="AB391" t="s">
        <v>687</v>
      </c>
      <c r="AC391" t="s">
        <v>702</v>
      </c>
      <c r="AD391" t="s">
        <v>687</v>
      </c>
      <c r="AE391">
        <v>52000268</v>
      </c>
      <c r="AF391">
        <v>1</v>
      </c>
      <c r="AG391">
        <v>52000008</v>
      </c>
      <c r="AH391">
        <v>1</v>
      </c>
      <c r="AI391" s="2"/>
      <c r="AJ391" t="s">
        <v>1318</v>
      </c>
    </row>
    <row r="392" spans="1:36" x14ac:dyDescent="0.25">
      <c r="A392" t="s">
        <v>415</v>
      </c>
      <c r="B392">
        <v>862</v>
      </c>
      <c r="C392">
        <v>2</v>
      </c>
      <c r="D392" t="s">
        <v>900</v>
      </c>
      <c r="E392">
        <v>376</v>
      </c>
      <c r="F392">
        <v>9</v>
      </c>
      <c r="G392" t="s">
        <v>687</v>
      </c>
      <c r="H392" t="s">
        <v>691</v>
      </c>
      <c r="I392" t="s">
        <v>688</v>
      </c>
      <c r="J392" t="s">
        <v>687</v>
      </c>
      <c r="K392" t="s">
        <v>687</v>
      </c>
      <c r="L392" t="s">
        <v>687</v>
      </c>
      <c r="M392" t="s">
        <v>687</v>
      </c>
      <c r="N392" t="s">
        <v>687</v>
      </c>
      <c r="O392" t="s">
        <v>688</v>
      </c>
      <c r="P392" t="s">
        <v>687</v>
      </c>
      <c r="Q392" s="2">
        <v>0</v>
      </c>
      <c r="R392" t="s">
        <v>687</v>
      </c>
      <c r="S392" t="s">
        <v>687</v>
      </c>
      <c r="T392" t="s">
        <v>687</v>
      </c>
      <c r="U392">
        <v>0</v>
      </c>
      <c r="V392" t="s">
        <v>687</v>
      </c>
      <c r="X392" t="s">
        <v>687</v>
      </c>
      <c r="Y392" t="s">
        <v>691</v>
      </c>
      <c r="Z392">
        <v>1</v>
      </c>
      <c r="AA392">
        <v>0</v>
      </c>
      <c r="AB392" t="s">
        <v>687</v>
      </c>
      <c r="AC392">
        <v>0</v>
      </c>
      <c r="AD392" t="s">
        <v>687</v>
      </c>
      <c r="AE392">
        <v>63000290</v>
      </c>
      <c r="AF392">
        <v>1</v>
      </c>
      <c r="AG392">
        <v>63000009</v>
      </c>
      <c r="AH392">
        <v>1</v>
      </c>
      <c r="AI392" s="2"/>
      <c r="AJ392" t="s">
        <v>1318</v>
      </c>
    </row>
    <row r="393" spans="1:36" x14ac:dyDescent="0.25">
      <c r="A393" t="s">
        <v>841</v>
      </c>
      <c r="B393">
        <v>434</v>
      </c>
      <c r="C393">
        <v>1</v>
      </c>
      <c r="D393" t="s">
        <v>835</v>
      </c>
      <c r="E393">
        <v>657</v>
      </c>
      <c r="F393">
        <v>10</v>
      </c>
      <c r="G393" t="s">
        <v>687</v>
      </c>
      <c r="H393" t="s">
        <v>687</v>
      </c>
      <c r="I393" t="s">
        <v>688</v>
      </c>
      <c r="J393" t="s">
        <v>687</v>
      </c>
      <c r="K393" t="s">
        <v>688</v>
      </c>
      <c r="L393" t="s">
        <v>687</v>
      </c>
      <c r="M393" t="s">
        <v>687</v>
      </c>
      <c r="N393" t="s">
        <v>687</v>
      </c>
      <c r="O393" t="s">
        <v>688</v>
      </c>
      <c r="P393" t="s">
        <v>687</v>
      </c>
      <c r="Q393" s="2">
        <v>0</v>
      </c>
      <c r="R393" t="s">
        <v>687</v>
      </c>
      <c r="S393" t="s">
        <v>687</v>
      </c>
      <c r="T393" t="s">
        <v>687</v>
      </c>
      <c r="U393">
        <v>0</v>
      </c>
      <c r="V393" t="s">
        <v>687</v>
      </c>
      <c r="X393" t="s">
        <v>687</v>
      </c>
      <c r="Y393" t="s">
        <v>688</v>
      </c>
      <c r="Z393">
        <v>1</v>
      </c>
      <c r="AA393">
        <v>0</v>
      </c>
      <c r="AB393" t="s">
        <v>687</v>
      </c>
      <c r="AC393">
        <v>0</v>
      </c>
      <c r="AD393" t="s">
        <v>687</v>
      </c>
      <c r="AE393">
        <v>25001317</v>
      </c>
      <c r="AF393">
        <v>1</v>
      </c>
      <c r="AG393">
        <v>25001316</v>
      </c>
      <c r="AH393">
        <v>1</v>
      </c>
      <c r="AI393" s="2"/>
      <c r="AJ393" t="s">
        <v>1320</v>
      </c>
    </row>
    <row r="394" spans="1:36" x14ac:dyDescent="0.25">
      <c r="A394" t="s">
        <v>892</v>
      </c>
      <c r="B394">
        <v>670</v>
      </c>
      <c r="C394">
        <v>2</v>
      </c>
      <c r="D394" t="s">
        <v>891</v>
      </c>
      <c r="E394">
        <v>326</v>
      </c>
      <c r="F394">
        <v>15</v>
      </c>
      <c r="G394" t="s">
        <v>687</v>
      </c>
      <c r="H394" t="s">
        <v>690</v>
      </c>
      <c r="I394" t="s">
        <v>691</v>
      </c>
      <c r="J394" t="s">
        <v>687</v>
      </c>
      <c r="K394" t="s">
        <v>691</v>
      </c>
      <c r="L394" t="s">
        <v>687</v>
      </c>
      <c r="M394" t="s">
        <v>687</v>
      </c>
      <c r="N394" t="s">
        <v>687</v>
      </c>
      <c r="O394" t="s">
        <v>691</v>
      </c>
      <c r="P394" t="s">
        <v>687</v>
      </c>
      <c r="Q394" s="2">
        <v>0</v>
      </c>
      <c r="R394" t="s">
        <v>687</v>
      </c>
      <c r="S394">
        <v>0</v>
      </c>
      <c r="T394" t="s">
        <v>687</v>
      </c>
      <c r="U394">
        <v>0</v>
      </c>
      <c r="V394" t="s">
        <v>687</v>
      </c>
      <c r="X394" t="s">
        <v>687</v>
      </c>
      <c r="Y394" t="s">
        <v>690</v>
      </c>
      <c r="Z394">
        <v>1</v>
      </c>
      <c r="AA394">
        <v>0</v>
      </c>
      <c r="AB394" t="s">
        <v>687</v>
      </c>
      <c r="AC394">
        <v>0</v>
      </c>
      <c r="AD394" t="s">
        <v>687</v>
      </c>
      <c r="AE394">
        <v>51000547</v>
      </c>
      <c r="AG394">
        <v>51000546</v>
      </c>
      <c r="AH394">
        <v>1</v>
      </c>
      <c r="AI394" s="2"/>
      <c r="AJ394" t="s">
        <v>1318</v>
      </c>
    </row>
    <row r="395" spans="1:36" x14ac:dyDescent="0.25">
      <c r="A395" t="s">
        <v>791</v>
      </c>
      <c r="B395">
        <v>316</v>
      </c>
      <c r="C395">
        <v>1</v>
      </c>
      <c r="D395" t="s">
        <v>764</v>
      </c>
      <c r="E395">
        <v>791</v>
      </c>
      <c r="F395">
        <v>1</v>
      </c>
      <c r="G395" t="s">
        <v>687</v>
      </c>
      <c r="H395" t="s">
        <v>688</v>
      </c>
      <c r="I395" t="s">
        <v>688</v>
      </c>
      <c r="J395" t="s">
        <v>687</v>
      </c>
      <c r="K395" t="s">
        <v>688</v>
      </c>
      <c r="L395" t="s">
        <v>687</v>
      </c>
      <c r="M395" t="s">
        <v>688</v>
      </c>
      <c r="N395" t="s">
        <v>687</v>
      </c>
      <c r="O395">
        <v>0</v>
      </c>
      <c r="P395" t="s">
        <v>687</v>
      </c>
      <c r="Q395" s="2">
        <v>0</v>
      </c>
      <c r="R395" t="s">
        <v>687</v>
      </c>
      <c r="S395" t="s">
        <v>688</v>
      </c>
      <c r="T395" t="s">
        <v>687</v>
      </c>
      <c r="U395">
        <v>0</v>
      </c>
      <c r="V395" t="s">
        <v>687</v>
      </c>
      <c r="X395" t="s">
        <v>687</v>
      </c>
      <c r="Y395" t="s">
        <v>688</v>
      </c>
      <c r="Z395">
        <v>1</v>
      </c>
      <c r="AA395">
        <v>0</v>
      </c>
      <c r="AB395" t="s">
        <v>687</v>
      </c>
      <c r="AC395">
        <v>0</v>
      </c>
      <c r="AD395" t="s">
        <v>687</v>
      </c>
      <c r="AE395">
        <v>20000738</v>
      </c>
      <c r="AF395">
        <v>1</v>
      </c>
      <c r="AG395">
        <v>20000737</v>
      </c>
      <c r="AH395">
        <v>1</v>
      </c>
      <c r="AI395" s="2"/>
      <c r="AJ395" t="s">
        <v>1320</v>
      </c>
    </row>
    <row r="396" spans="1:36" x14ac:dyDescent="0.25">
      <c r="A396" t="s">
        <v>791</v>
      </c>
      <c r="B396">
        <v>1505</v>
      </c>
      <c r="C396">
        <v>1</v>
      </c>
      <c r="D396" t="s">
        <v>757</v>
      </c>
      <c r="E396">
        <v>615</v>
      </c>
      <c r="F396">
        <v>5</v>
      </c>
      <c r="G396" t="s">
        <v>687</v>
      </c>
      <c r="H396" t="s">
        <v>690</v>
      </c>
      <c r="I396" t="s">
        <v>691</v>
      </c>
      <c r="J396" t="s">
        <v>687</v>
      </c>
      <c r="K396" t="s">
        <v>691</v>
      </c>
      <c r="L396" t="s">
        <v>687</v>
      </c>
      <c r="M396" t="s">
        <v>687</v>
      </c>
      <c r="N396" t="s">
        <v>687</v>
      </c>
      <c r="O396" t="s">
        <v>691</v>
      </c>
      <c r="P396" t="s">
        <v>687</v>
      </c>
      <c r="Q396" s="2">
        <v>0</v>
      </c>
      <c r="R396" t="s">
        <v>687</v>
      </c>
      <c r="S396" t="s">
        <v>691</v>
      </c>
      <c r="T396" t="s">
        <v>687</v>
      </c>
      <c r="U396">
        <v>0</v>
      </c>
      <c r="V396" t="s">
        <v>687</v>
      </c>
      <c r="X396" t="s">
        <v>687</v>
      </c>
      <c r="Y396" t="s">
        <v>690</v>
      </c>
      <c r="Z396">
        <v>1</v>
      </c>
      <c r="AA396">
        <v>0</v>
      </c>
      <c r="AB396" t="s">
        <v>687</v>
      </c>
      <c r="AC396">
        <v>0</v>
      </c>
      <c r="AD396" t="s">
        <v>687</v>
      </c>
      <c r="AE396">
        <v>21001689</v>
      </c>
      <c r="AF396">
        <v>1</v>
      </c>
      <c r="AG396">
        <v>21006271</v>
      </c>
      <c r="AH396">
        <v>1</v>
      </c>
      <c r="AI396" s="2"/>
      <c r="AJ396" t="s">
        <v>1318</v>
      </c>
    </row>
    <row r="397" spans="1:36" x14ac:dyDescent="0.25">
      <c r="A397" t="s">
        <v>640</v>
      </c>
      <c r="B397">
        <v>1803</v>
      </c>
      <c r="C397">
        <v>1</v>
      </c>
      <c r="D397" t="s">
        <v>748</v>
      </c>
      <c r="E397">
        <v>756</v>
      </c>
      <c r="F397">
        <v>5</v>
      </c>
      <c r="G397" t="s">
        <v>687</v>
      </c>
      <c r="H397" t="s">
        <v>690</v>
      </c>
      <c r="I397" t="s">
        <v>687</v>
      </c>
      <c r="J397" t="s">
        <v>687</v>
      </c>
      <c r="K397" t="s">
        <v>691</v>
      </c>
      <c r="L397" t="s">
        <v>687</v>
      </c>
      <c r="M397" t="s">
        <v>687</v>
      </c>
      <c r="N397" t="s">
        <v>687</v>
      </c>
      <c r="O397">
        <v>0</v>
      </c>
      <c r="P397" t="s">
        <v>687</v>
      </c>
      <c r="Q397" s="2">
        <v>0</v>
      </c>
      <c r="R397" t="s">
        <v>687</v>
      </c>
      <c r="S397" t="s">
        <v>688</v>
      </c>
      <c r="T397" t="s">
        <v>687</v>
      </c>
      <c r="U397">
        <v>0</v>
      </c>
      <c r="V397" t="s">
        <v>687</v>
      </c>
      <c r="X397" t="s">
        <v>687</v>
      </c>
      <c r="Y397" t="s">
        <v>690</v>
      </c>
      <c r="Z397">
        <v>1</v>
      </c>
      <c r="AA397">
        <v>0</v>
      </c>
      <c r="AB397" t="s">
        <v>687</v>
      </c>
      <c r="AC397">
        <v>0</v>
      </c>
      <c r="AD397" t="s">
        <v>687</v>
      </c>
      <c r="AE397">
        <v>25003302</v>
      </c>
      <c r="AF397">
        <v>1</v>
      </c>
      <c r="AG397">
        <v>25003301</v>
      </c>
      <c r="AH397">
        <v>1</v>
      </c>
      <c r="AI397" s="2"/>
      <c r="AJ397" t="s">
        <v>1318</v>
      </c>
    </row>
    <row r="398" spans="1:36" x14ac:dyDescent="0.25">
      <c r="A398" t="s">
        <v>852</v>
      </c>
      <c r="B398">
        <v>485</v>
      </c>
      <c r="C398">
        <v>1</v>
      </c>
      <c r="D398" t="s">
        <v>757</v>
      </c>
      <c r="E398">
        <v>791</v>
      </c>
      <c r="F398">
        <v>5</v>
      </c>
      <c r="G398" t="s">
        <v>687</v>
      </c>
      <c r="H398" t="s">
        <v>702</v>
      </c>
      <c r="I398" t="s">
        <v>691</v>
      </c>
      <c r="J398" t="s">
        <v>687</v>
      </c>
      <c r="K398" t="s">
        <v>691</v>
      </c>
      <c r="L398" t="s">
        <v>687</v>
      </c>
      <c r="M398" t="s">
        <v>687</v>
      </c>
      <c r="N398" t="s">
        <v>687</v>
      </c>
      <c r="O398" t="s">
        <v>691</v>
      </c>
      <c r="P398" t="s">
        <v>687</v>
      </c>
      <c r="Q398" s="2">
        <v>0</v>
      </c>
      <c r="R398" t="s">
        <v>687</v>
      </c>
      <c r="S398" t="s">
        <v>690</v>
      </c>
      <c r="T398" t="s">
        <v>687</v>
      </c>
      <c r="U398">
        <v>0</v>
      </c>
      <c r="V398" t="s">
        <v>687</v>
      </c>
      <c r="X398" t="s">
        <v>687</v>
      </c>
      <c r="Y398" t="s">
        <v>702</v>
      </c>
      <c r="Z398">
        <v>1</v>
      </c>
      <c r="AA398">
        <v>0</v>
      </c>
      <c r="AB398" t="s">
        <v>687</v>
      </c>
      <c r="AC398">
        <v>0</v>
      </c>
      <c r="AD398" t="s">
        <v>687</v>
      </c>
      <c r="AE398">
        <v>19000130</v>
      </c>
      <c r="AF398">
        <v>1</v>
      </c>
      <c r="AG398">
        <v>19000020</v>
      </c>
      <c r="AH398">
        <v>1</v>
      </c>
      <c r="AI398" s="2"/>
      <c r="AJ398" t="s">
        <v>1318</v>
      </c>
    </row>
    <row r="399" spans="1:36" x14ac:dyDescent="0.25">
      <c r="A399" t="s">
        <v>949</v>
      </c>
      <c r="B399">
        <v>1111</v>
      </c>
      <c r="C399">
        <v>1</v>
      </c>
      <c r="D399" t="s">
        <v>686</v>
      </c>
      <c r="E399">
        <v>825</v>
      </c>
      <c r="F399">
        <v>13</v>
      </c>
      <c r="G399" t="s">
        <v>687</v>
      </c>
      <c r="H399" t="s">
        <v>1303</v>
      </c>
      <c r="I399">
        <v>0</v>
      </c>
      <c r="J399" t="s">
        <v>687</v>
      </c>
      <c r="K399">
        <v>0</v>
      </c>
      <c r="L399" t="s">
        <v>687</v>
      </c>
      <c r="M399">
        <v>0</v>
      </c>
      <c r="N399" t="s">
        <v>687</v>
      </c>
      <c r="O399">
        <v>0</v>
      </c>
      <c r="P399" t="s">
        <v>687</v>
      </c>
      <c r="Q399" s="2">
        <v>0</v>
      </c>
      <c r="R399" t="s">
        <v>687</v>
      </c>
      <c r="S399">
        <v>0</v>
      </c>
      <c r="T399" t="s">
        <v>687</v>
      </c>
      <c r="U399">
        <v>0</v>
      </c>
      <c r="V399" t="s">
        <v>687</v>
      </c>
      <c r="X399" t="s">
        <v>687</v>
      </c>
      <c r="Y399">
        <v>0</v>
      </c>
      <c r="AA399">
        <v>0</v>
      </c>
      <c r="AB399" t="s">
        <v>687</v>
      </c>
      <c r="AC399">
        <v>0</v>
      </c>
      <c r="AD399" t="s">
        <v>687</v>
      </c>
      <c r="AE399">
        <v>2000906</v>
      </c>
      <c r="AG399">
        <v>2000905</v>
      </c>
      <c r="AI399" s="2"/>
      <c r="AJ399" t="s">
        <v>1319</v>
      </c>
    </row>
    <row r="400" spans="1:36" x14ac:dyDescent="0.25">
      <c r="A400" t="s">
        <v>463</v>
      </c>
      <c r="B400">
        <v>963</v>
      </c>
      <c r="C400">
        <v>1</v>
      </c>
      <c r="D400" t="s">
        <v>729</v>
      </c>
      <c r="E400">
        <v>580</v>
      </c>
      <c r="F400">
        <v>9</v>
      </c>
      <c r="G400" t="s">
        <v>687</v>
      </c>
      <c r="H400" t="s">
        <v>690</v>
      </c>
      <c r="I400" t="s">
        <v>691</v>
      </c>
      <c r="J400" t="s">
        <v>687</v>
      </c>
      <c r="K400" t="s">
        <v>688</v>
      </c>
      <c r="L400" t="s">
        <v>687</v>
      </c>
      <c r="M400" t="s">
        <v>687</v>
      </c>
      <c r="N400" t="s">
        <v>687</v>
      </c>
      <c r="O400">
        <v>0</v>
      </c>
      <c r="P400" t="s">
        <v>687</v>
      </c>
      <c r="Q400" s="2">
        <v>0</v>
      </c>
      <c r="R400">
        <v>0</v>
      </c>
      <c r="S400">
        <v>0</v>
      </c>
      <c r="T400">
        <v>0</v>
      </c>
      <c r="U400" t="s">
        <v>687</v>
      </c>
      <c r="V400" t="s">
        <v>687</v>
      </c>
      <c r="X400" t="s">
        <v>687</v>
      </c>
      <c r="Y400" t="s">
        <v>687</v>
      </c>
      <c r="Z400">
        <v>2</v>
      </c>
      <c r="AA400">
        <v>0</v>
      </c>
      <c r="AB400" t="s">
        <v>687</v>
      </c>
      <c r="AC400" t="s">
        <v>690</v>
      </c>
      <c r="AD400" t="s">
        <v>687</v>
      </c>
      <c r="AE400">
        <v>41000136</v>
      </c>
      <c r="AF400">
        <v>1</v>
      </c>
      <c r="AG400">
        <v>41000079</v>
      </c>
      <c r="AH400">
        <v>1</v>
      </c>
      <c r="AI400" s="2"/>
      <c r="AJ400" t="s">
        <v>1318</v>
      </c>
    </row>
    <row r="401" spans="1:36" x14ac:dyDescent="0.25">
      <c r="A401" t="s">
        <v>207</v>
      </c>
      <c r="B401">
        <v>486</v>
      </c>
      <c r="C401">
        <v>1</v>
      </c>
      <c r="D401" t="s">
        <v>757</v>
      </c>
      <c r="E401">
        <v>740</v>
      </c>
      <c r="F401">
        <v>9</v>
      </c>
      <c r="G401" t="s">
        <v>687</v>
      </c>
      <c r="H401" t="s">
        <v>690</v>
      </c>
      <c r="I401" t="s">
        <v>691</v>
      </c>
      <c r="J401" t="s">
        <v>687</v>
      </c>
      <c r="K401" t="s">
        <v>691</v>
      </c>
      <c r="L401" t="s">
        <v>687</v>
      </c>
      <c r="M401" t="s">
        <v>687</v>
      </c>
      <c r="N401" t="s">
        <v>687</v>
      </c>
      <c r="O401" t="s">
        <v>688</v>
      </c>
      <c r="P401" t="s">
        <v>687</v>
      </c>
      <c r="Q401" s="2">
        <v>0</v>
      </c>
      <c r="R401">
        <v>0</v>
      </c>
      <c r="S401">
        <v>0</v>
      </c>
      <c r="T401">
        <v>0</v>
      </c>
      <c r="U401" t="s">
        <v>687</v>
      </c>
      <c r="V401" t="s">
        <v>687</v>
      </c>
      <c r="X401" t="s">
        <v>687</v>
      </c>
      <c r="Y401" t="s">
        <v>691</v>
      </c>
      <c r="Z401">
        <v>2</v>
      </c>
      <c r="AA401">
        <v>0</v>
      </c>
      <c r="AB401" t="s">
        <v>687</v>
      </c>
      <c r="AC401" t="s">
        <v>690</v>
      </c>
      <c r="AD401" t="s">
        <v>687</v>
      </c>
      <c r="AE401">
        <v>21001706</v>
      </c>
      <c r="AF401">
        <v>1</v>
      </c>
      <c r="AG401">
        <v>21000359</v>
      </c>
      <c r="AH401">
        <v>1</v>
      </c>
      <c r="AI401" s="2"/>
      <c r="AJ401" t="s">
        <v>1319</v>
      </c>
    </row>
    <row r="402" spans="1:36" x14ac:dyDescent="0.25">
      <c r="A402" t="s">
        <v>278</v>
      </c>
      <c r="B402">
        <v>601</v>
      </c>
      <c r="C402">
        <v>1</v>
      </c>
      <c r="D402" t="s">
        <v>748</v>
      </c>
      <c r="E402">
        <v>760</v>
      </c>
      <c r="F402">
        <v>9</v>
      </c>
      <c r="G402" t="s">
        <v>687</v>
      </c>
      <c r="H402" t="s">
        <v>691</v>
      </c>
      <c r="I402" t="s">
        <v>688</v>
      </c>
      <c r="J402" t="s">
        <v>687</v>
      </c>
      <c r="K402" t="s">
        <v>691</v>
      </c>
      <c r="L402" t="s">
        <v>687</v>
      </c>
      <c r="M402" t="s">
        <v>687</v>
      </c>
      <c r="N402" t="s">
        <v>687</v>
      </c>
      <c r="O402" t="s">
        <v>688</v>
      </c>
      <c r="P402" t="s">
        <v>687</v>
      </c>
      <c r="Q402" s="2">
        <v>0</v>
      </c>
      <c r="R402">
        <v>0</v>
      </c>
      <c r="S402">
        <v>0</v>
      </c>
      <c r="T402">
        <v>0</v>
      </c>
      <c r="U402" t="s">
        <v>688</v>
      </c>
      <c r="V402" t="s">
        <v>687</v>
      </c>
      <c r="X402" t="s">
        <v>687</v>
      </c>
      <c r="Y402" t="s">
        <v>687</v>
      </c>
      <c r="Z402">
        <v>2</v>
      </c>
      <c r="AA402">
        <v>0</v>
      </c>
      <c r="AB402" t="s">
        <v>687</v>
      </c>
      <c r="AC402" t="s">
        <v>688</v>
      </c>
      <c r="AD402" t="s">
        <v>687</v>
      </c>
      <c r="AE402">
        <v>25000739</v>
      </c>
      <c r="AF402">
        <v>1</v>
      </c>
      <c r="AG402">
        <v>25000738</v>
      </c>
      <c r="AH402">
        <v>1</v>
      </c>
      <c r="AI402" s="2"/>
      <c r="AJ402" s="11" t="s">
        <v>1319</v>
      </c>
    </row>
    <row r="403" spans="1:36" x14ac:dyDescent="0.25">
      <c r="A403" t="s">
        <v>279</v>
      </c>
      <c r="B403">
        <v>602</v>
      </c>
      <c r="C403">
        <v>1</v>
      </c>
      <c r="D403" t="s">
        <v>748</v>
      </c>
      <c r="E403">
        <v>630</v>
      </c>
      <c r="F403">
        <v>9</v>
      </c>
      <c r="G403" t="s">
        <v>687</v>
      </c>
      <c r="H403" t="s">
        <v>702</v>
      </c>
      <c r="I403" t="s">
        <v>691</v>
      </c>
      <c r="J403" t="s">
        <v>687</v>
      </c>
      <c r="K403" t="s">
        <v>687</v>
      </c>
      <c r="L403" t="s">
        <v>687</v>
      </c>
      <c r="M403" t="s">
        <v>687</v>
      </c>
      <c r="N403" t="s">
        <v>687</v>
      </c>
      <c r="O403" t="s">
        <v>691</v>
      </c>
      <c r="P403" t="s">
        <v>687</v>
      </c>
      <c r="Q403" s="2">
        <v>0</v>
      </c>
      <c r="R403" t="s">
        <v>687</v>
      </c>
      <c r="S403" t="s">
        <v>691</v>
      </c>
      <c r="T403" t="s">
        <v>687</v>
      </c>
      <c r="U403">
        <v>0</v>
      </c>
      <c r="V403" t="s">
        <v>687</v>
      </c>
      <c r="X403" t="s">
        <v>687</v>
      </c>
      <c r="Y403" t="s">
        <v>691</v>
      </c>
      <c r="Z403">
        <v>1</v>
      </c>
      <c r="AA403">
        <v>0</v>
      </c>
      <c r="AB403" t="s">
        <v>687</v>
      </c>
      <c r="AC403" t="s">
        <v>702</v>
      </c>
      <c r="AD403" t="s">
        <v>687</v>
      </c>
      <c r="AE403">
        <v>25003076</v>
      </c>
      <c r="AF403">
        <v>1</v>
      </c>
      <c r="AG403">
        <v>25000644</v>
      </c>
      <c r="AH403">
        <v>1</v>
      </c>
      <c r="AI403" s="2"/>
      <c r="AJ403" t="s">
        <v>1319</v>
      </c>
    </row>
    <row r="404" spans="1:36" x14ac:dyDescent="0.25">
      <c r="A404" t="s">
        <v>18</v>
      </c>
      <c r="B404">
        <v>58</v>
      </c>
      <c r="C404">
        <v>1</v>
      </c>
      <c r="D404" t="s">
        <v>708</v>
      </c>
      <c r="E404">
        <v>573</v>
      </c>
      <c r="F404">
        <v>1</v>
      </c>
      <c r="G404" t="s">
        <v>687</v>
      </c>
      <c r="H404" t="s">
        <v>691</v>
      </c>
      <c r="I404" t="s">
        <v>691</v>
      </c>
      <c r="J404" t="s">
        <v>687</v>
      </c>
      <c r="K404" t="s">
        <v>691</v>
      </c>
      <c r="L404" t="s">
        <v>687</v>
      </c>
      <c r="M404" t="s">
        <v>687</v>
      </c>
      <c r="N404" t="s">
        <v>687</v>
      </c>
      <c r="O404">
        <v>0</v>
      </c>
      <c r="P404" t="s">
        <v>687</v>
      </c>
      <c r="Q404" s="2">
        <v>0</v>
      </c>
      <c r="R404" t="s">
        <v>687</v>
      </c>
      <c r="S404" t="s">
        <v>688</v>
      </c>
      <c r="T404" t="s">
        <v>687</v>
      </c>
      <c r="U404">
        <v>0</v>
      </c>
      <c r="V404" t="s">
        <v>687</v>
      </c>
      <c r="X404" t="s">
        <v>687</v>
      </c>
      <c r="Y404" t="s">
        <v>691</v>
      </c>
      <c r="Z404">
        <v>2</v>
      </c>
      <c r="AA404">
        <v>0</v>
      </c>
      <c r="AB404" t="s">
        <v>687</v>
      </c>
      <c r="AC404" t="s">
        <v>687</v>
      </c>
      <c r="AD404" t="s">
        <v>687</v>
      </c>
      <c r="AE404">
        <v>31000033</v>
      </c>
      <c r="AF404">
        <v>1</v>
      </c>
      <c r="AG404">
        <v>31000009</v>
      </c>
      <c r="AH404">
        <v>1</v>
      </c>
      <c r="AI404" s="2"/>
      <c r="AJ404" t="s">
        <v>1318</v>
      </c>
    </row>
    <row r="405" spans="1:36" x14ac:dyDescent="0.25">
      <c r="A405" t="s">
        <v>208</v>
      </c>
      <c r="B405">
        <v>487</v>
      </c>
      <c r="C405">
        <v>1</v>
      </c>
      <c r="D405" t="s">
        <v>757</v>
      </c>
      <c r="E405">
        <v>740</v>
      </c>
      <c r="F405">
        <v>9</v>
      </c>
      <c r="G405" t="s">
        <v>687</v>
      </c>
      <c r="H405" t="s">
        <v>691</v>
      </c>
      <c r="I405" t="s">
        <v>691</v>
      </c>
      <c r="J405" t="s">
        <v>687</v>
      </c>
      <c r="K405" t="s">
        <v>691</v>
      </c>
      <c r="L405" t="s">
        <v>687</v>
      </c>
      <c r="M405" t="s">
        <v>687</v>
      </c>
      <c r="N405" t="s">
        <v>687</v>
      </c>
      <c r="O405">
        <v>0</v>
      </c>
      <c r="P405" t="s">
        <v>687</v>
      </c>
      <c r="Q405" s="2">
        <v>0</v>
      </c>
      <c r="R405" t="s">
        <v>687</v>
      </c>
      <c r="S405" t="s">
        <v>687</v>
      </c>
      <c r="T405" t="s">
        <v>687</v>
      </c>
      <c r="U405">
        <v>0</v>
      </c>
      <c r="V405" t="s">
        <v>687</v>
      </c>
      <c r="X405" t="s">
        <v>687</v>
      </c>
      <c r="Y405" t="s">
        <v>691</v>
      </c>
      <c r="Z405">
        <v>1</v>
      </c>
      <c r="AA405">
        <v>0</v>
      </c>
      <c r="AB405" t="s">
        <v>687</v>
      </c>
      <c r="AC405">
        <v>0</v>
      </c>
      <c r="AD405" t="s">
        <v>687</v>
      </c>
      <c r="AE405">
        <v>21001569</v>
      </c>
      <c r="AF405">
        <v>1</v>
      </c>
      <c r="AG405">
        <v>21000360</v>
      </c>
      <c r="AH405">
        <v>1</v>
      </c>
      <c r="AI405" s="2"/>
      <c r="AJ405" t="s">
        <v>1319</v>
      </c>
    </row>
    <row r="406" spans="1:36" x14ac:dyDescent="0.25">
      <c r="A406" t="s">
        <v>40</v>
      </c>
      <c r="B406">
        <v>128</v>
      </c>
      <c r="C406">
        <v>1</v>
      </c>
      <c r="D406" t="s">
        <v>729</v>
      </c>
      <c r="E406">
        <v>540</v>
      </c>
      <c r="F406">
        <v>11</v>
      </c>
      <c r="G406" t="s">
        <v>687</v>
      </c>
      <c r="H406" t="s">
        <v>687</v>
      </c>
      <c r="I406" t="s">
        <v>687</v>
      </c>
      <c r="J406" t="s">
        <v>687</v>
      </c>
      <c r="K406" t="s">
        <v>688</v>
      </c>
      <c r="L406" t="s">
        <v>687</v>
      </c>
      <c r="M406" t="s">
        <v>687</v>
      </c>
      <c r="N406" t="s">
        <v>687</v>
      </c>
      <c r="O406">
        <v>0</v>
      </c>
      <c r="P406" t="s">
        <v>687</v>
      </c>
      <c r="Q406" s="2">
        <v>0</v>
      </c>
      <c r="R406" t="s">
        <v>687</v>
      </c>
      <c r="S406">
        <v>0</v>
      </c>
      <c r="T406" t="s">
        <v>687</v>
      </c>
      <c r="U406">
        <v>0</v>
      </c>
      <c r="V406" t="s">
        <v>687</v>
      </c>
      <c r="X406" t="s">
        <v>687</v>
      </c>
      <c r="Y406" t="s">
        <v>687</v>
      </c>
      <c r="Z406">
        <v>2</v>
      </c>
      <c r="AA406">
        <v>0</v>
      </c>
      <c r="AB406" t="s">
        <v>687</v>
      </c>
      <c r="AC406" t="s">
        <v>688</v>
      </c>
      <c r="AD406" t="s">
        <v>687</v>
      </c>
      <c r="AE406">
        <v>41000145</v>
      </c>
      <c r="AF406">
        <v>1</v>
      </c>
      <c r="AG406">
        <v>41000045</v>
      </c>
      <c r="AH406">
        <v>1</v>
      </c>
      <c r="AI406" s="2"/>
      <c r="AJ406" t="s">
        <v>1320</v>
      </c>
    </row>
    <row r="407" spans="1:36" x14ac:dyDescent="0.25">
      <c r="A407" t="s">
        <v>620</v>
      </c>
      <c r="B407">
        <v>647</v>
      </c>
      <c r="C407">
        <v>1</v>
      </c>
      <c r="D407" t="s">
        <v>748</v>
      </c>
      <c r="E407">
        <v>760</v>
      </c>
      <c r="F407">
        <v>13</v>
      </c>
      <c r="G407" t="s">
        <v>687</v>
      </c>
      <c r="H407" t="s">
        <v>691</v>
      </c>
      <c r="I407" t="s">
        <v>691</v>
      </c>
      <c r="J407" t="s">
        <v>687</v>
      </c>
      <c r="K407" t="s">
        <v>691</v>
      </c>
      <c r="L407" t="s">
        <v>687</v>
      </c>
      <c r="M407" t="s">
        <v>687</v>
      </c>
      <c r="N407" t="s">
        <v>687</v>
      </c>
      <c r="O407" t="s">
        <v>687</v>
      </c>
      <c r="P407" t="s">
        <v>687</v>
      </c>
      <c r="Q407" s="2">
        <v>0</v>
      </c>
      <c r="R407" t="s">
        <v>687</v>
      </c>
      <c r="S407" t="s">
        <v>688</v>
      </c>
      <c r="T407" t="s">
        <v>687</v>
      </c>
      <c r="U407">
        <v>0</v>
      </c>
      <c r="V407" t="s">
        <v>687</v>
      </c>
      <c r="X407" t="s">
        <v>687</v>
      </c>
      <c r="Y407" t="s">
        <v>687</v>
      </c>
      <c r="Z407">
        <v>1</v>
      </c>
      <c r="AA407">
        <v>0</v>
      </c>
      <c r="AB407" t="s">
        <v>687</v>
      </c>
      <c r="AC407">
        <v>0</v>
      </c>
      <c r="AD407" t="s">
        <v>687</v>
      </c>
      <c r="AE407">
        <v>25003073</v>
      </c>
      <c r="AF407">
        <v>1</v>
      </c>
      <c r="AG407">
        <v>25003072</v>
      </c>
      <c r="AH407">
        <v>1</v>
      </c>
      <c r="AI407" s="2"/>
      <c r="AJ407" t="s">
        <v>1318</v>
      </c>
    </row>
    <row r="408" spans="1:36" x14ac:dyDescent="0.25">
      <c r="A408" t="s">
        <v>209</v>
      </c>
      <c r="B408">
        <v>488</v>
      </c>
      <c r="C408">
        <v>1</v>
      </c>
      <c r="D408" t="s">
        <v>757</v>
      </c>
      <c r="E408">
        <v>615</v>
      </c>
      <c r="F408">
        <v>9</v>
      </c>
      <c r="G408" t="s">
        <v>687</v>
      </c>
      <c r="H408" t="s">
        <v>691</v>
      </c>
      <c r="I408">
        <v>0</v>
      </c>
      <c r="J408" t="s">
        <v>687</v>
      </c>
      <c r="K408">
        <v>0</v>
      </c>
      <c r="L408" t="s">
        <v>687</v>
      </c>
      <c r="M408" t="s">
        <v>687</v>
      </c>
      <c r="N408" t="s">
        <v>687</v>
      </c>
      <c r="O408">
        <v>0</v>
      </c>
      <c r="P408" t="s">
        <v>687</v>
      </c>
      <c r="Q408" s="2">
        <v>0</v>
      </c>
      <c r="R408" t="s">
        <v>687</v>
      </c>
      <c r="S408" t="s">
        <v>691</v>
      </c>
      <c r="T408" t="s">
        <v>687</v>
      </c>
      <c r="U408">
        <v>0</v>
      </c>
      <c r="V408" t="s">
        <v>687</v>
      </c>
      <c r="X408" t="s">
        <v>687</v>
      </c>
      <c r="Y408" t="s">
        <v>688</v>
      </c>
      <c r="Z408">
        <v>1</v>
      </c>
      <c r="AA408">
        <v>0</v>
      </c>
      <c r="AB408" t="s">
        <v>687</v>
      </c>
      <c r="AC408">
        <v>0</v>
      </c>
      <c r="AD408" t="s">
        <v>687</v>
      </c>
      <c r="AE408">
        <v>21006498</v>
      </c>
      <c r="AF408">
        <v>1</v>
      </c>
      <c r="AG408">
        <v>21006497</v>
      </c>
      <c r="AH408">
        <v>1</v>
      </c>
      <c r="AI408" s="2"/>
      <c r="AJ408" t="s">
        <v>1318</v>
      </c>
    </row>
    <row r="409" spans="1:36" x14ac:dyDescent="0.25">
      <c r="A409" t="s">
        <v>1103</v>
      </c>
      <c r="B409">
        <v>6875</v>
      </c>
      <c r="C409">
        <v>1</v>
      </c>
      <c r="D409" t="s">
        <v>764</v>
      </c>
      <c r="E409">
        <v>779</v>
      </c>
      <c r="F409">
        <v>5</v>
      </c>
      <c r="G409" t="s">
        <v>687</v>
      </c>
      <c r="H409" t="s">
        <v>691</v>
      </c>
      <c r="I409" t="s">
        <v>691</v>
      </c>
      <c r="J409" t="s">
        <v>687</v>
      </c>
      <c r="K409" t="s">
        <v>691</v>
      </c>
      <c r="L409" t="s">
        <v>687</v>
      </c>
      <c r="M409" t="s">
        <v>687</v>
      </c>
      <c r="N409" t="s">
        <v>687</v>
      </c>
      <c r="O409">
        <v>0</v>
      </c>
      <c r="P409" t="s">
        <v>687</v>
      </c>
      <c r="Q409" s="2">
        <v>0</v>
      </c>
      <c r="R409" t="s">
        <v>687</v>
      </c>
      <c r="S409" t="s">
        <v>687</v>
      </c>
      <c r="T409" t="s">
        <v>687</v>
      </c>
      <c r="U409">
        <v>0</v>
      </c>
      <c r="V409" t="s">
        <v>687</v>
      </c>
      <c r="X409" t="s">
        <v>687</v>
      </c>
      <c r="Y409" t="s">
        <v>687</v>
      </c>
      <c r="Z409">
        <v>1</v>
      </c>
      <c r="AA409">
        <v>0</v>
      </c>
      <c r="AB409" t="s">
        <v>687</v>
      </c>
      <c r="AC409">
        <v>0</v>
      </c>
      <c r="AD409" t="s">
        <v>687</v>
      </c>
      <c r="AE409">
        <v>16001310</v>
      </c>
      <c r="AF409">
        <v>1</v>
      </c>
      <c r="AG409">
        <v>16000391</v>
      </c>
      <c r="AH409">
        <v>1</v>
      </c>
      <c r="AI409" s="2"/>
      <c r="AJ409" t="s">
        <v>1318</v>
      </c>
    </row>
    <row r="410" spans="1:36" x14ac:dyDescent="0.25">
      <c r="A410" t="s">
        <v>125</v>
      </c>
      <c r="B410">
        <v>317</v>
      </c>
      <c r="C410">
        <v>1</v>
      </c>
      <c r="D410" t="s">
        <v>764</v>
      </c>
      <c r="E410">
        <v>779</v>
      </c>
      <c r="F410">
        <v>11</v>
      </c>
      <c r="G410" t="s">
        <v>687</v>
      </c>
      <c r="H410" t="s">
        <v>702</v>
      </c>
      <c r="I410" t="s">
        <v>691</v>
      </c>
      <c r="J410" t="s">
        <v>687</v>
      </c>
      <c r="K410" t="s">
        <v>691</v>
      </c>
      <c r="L410" t="s">
        <v>687</v>
      </c>
      <c r="M410" t="s">
        <v>687</v>
      </c>
      <c r="N410" t="s">
        <v>687</v>
      </c>
      <c r="O410" t="s">
        <v>688</v>
      </c>
      <c r="P410" t="s">
        <v>687</v>
      </c>
      <c r="Q410" s="2">
        <v>0</v>
      </c>
      <c r="R410" t="s">
        <v>687</v>
      </c>
      <c r="S410">
        <v>0</v>
      </c>
      <c r="T410" t="s">
        <v>687</v>
      </c>
      <c r="U410">
        <v>0</v>
      </c>
      <c r="V410" t="s">
        <v>687</v>
      </c>
      <c r="X410" t="s">
        <v>687</v>
      </c>
      <c r="Y410" t="s">
        <v>702</v>
      </c>
      <c r="Z410">
        <v>2</v>
      </c>
      <c r="AA410">
        <v>0</v>
      </c>
      <c r="AB410" t="s">
        <v>687</v>
      </c>
      <c r="AC410" t="s">
        <v>702</v>
      </c>
      <c r="AD410" t="s">
        <v>687</v>
      </c>
      <c r="AE410">
        <v>16000361</v>
      </c>
      <c r="AF410">
        <v>1</v>
      </c>
      <c r="AG410">
        <v>16000091</v>
      </c>
      <c r="AH410">
        <v>1</v>
      </c>
      <c r="AI410" s="2"/>
      <c r="AJ410" t="s">
        <v>1318</v>
      </c>
    </row>
    <row r="411" spans="1:36" x14ac:dyDescent="0.25">
      <c r="A411" t="s">
        <v>792</v>
      </c>
      <c r="B411">
        <v>318</v>
      </c>
      <c r="C411">
        <v>1</v>
      </c>
      <c r="D411" t="s">
        <v>764</v>
      </c>
      <c r="E411">
        <v>661</v>
      </c>
      <c r="F411">
        <v>1</v>
      </c>
      <c r="G411" t="s">
        <v>687</v>
      </c>
      <c r="H411" t="s">
        <v>702</v>
      </c>
      <c r="I411" t="s">
        <v>691</v>
      </c>
      <c r="J411" t="s">
        <v>687</v>
      </c>
      <c r="K411" t="s">
        <v>691</v>
      </c>
      <c r="L411" t="s">
        <v>687</v>
      </c>
      <c r="M411" t="s">
        <v>687</v>
      </c>
      <c r="N411" t="s">
        <v>687</v>
      </c>
      <c r="O411" t="s">
        <v>691</v>
      </c>
      <c r="P411" t="s">
        <v>687</v>
      </c>
      <c r="Q411" s="2">
        <v>0</v>
      </c>
      <c r="R411" t="s">
        <v>687</v>
      </c>
      <c r="S411" t="s">
        <v>690</v>
      </c>
      <c r="T411" t="s">
        <v>687</v>
      </c>
      <c r="U411">
        <v>0</v>
      </c>
      <c r="V411" t="s">
        <v>687</v>
      </c>
      <c r="X411" t="s">
        <v>687</v>
      </c>
      <c r="Y411" t="s">
        <v>702</v>
      </c>
      <c r="Z411">
        <v>1</v>
      </c>
      <c r="AA411">
        <v>0</v>
      </c>
      <c r="AB411" t="s">
        <v>687</v>
      </c>
      <c r="AC411">
        <v>0</v>
      </c>
      <c r="AD411" t="s">
        <v>687</v>
      </c>
      <c r="AE411">
        <v>16000407</v>
      </c>
      <c r="AF411">
        <v>1</v>
      </c>
      <c r="AG411">
        <v>16000310</v>
      </c>
      <c r="AH411">
        <v>1</v>
      </c>
      <c r="AI411" s="2"/>
      <c r="AJ411" t="s">
        <v>1318</v>
      </c>
    </row>
    <row r="412" spans="1:36" x14ac:dyDescent="0.25">
      <c r="A412" t="s">
        <v>268</v>
      </c>
      <c r="B412">
        <v>586</v>
      </c>
      <c r="C412">
        <v>1</v>
      </c>
      <c r="D412" t="s">
        <v>866</v>
      </c>
      <c r="E412">
        <v>746</v>
      </c>
      <c r="F412">
        <v>9</v>
      </c>
      <c r="G412" t="s">
        <v>687</v>
      </c>
      <c r="H412" t="s">
        <v>702</v>
      </c>
      <c r="I412" t="s">
        <v>691</v>
      </c>
      <c r="J412" t="s">
        <v>687</v>
      </c>
      <c r="K412" t="s">
        <v>691</v>
      </c>
      <c r="L412" t="s">
        <v>687</v>
      </c>
      <c r="M412" t="s">
        <v>687</v>
      </c>
      <c r="N412" t="s">
        <v>687</v>
      </c>
      <c r="O412" t="s">
        <v>691</v>
      </c>
      <c r="P412" t="s">
        <v>687</v>
      </c>
      <c r="Q412" s="2">
        <v>0</v>
      </c>
      <c r="R412">
        <v>0</v>
      </c>
      <c r="S412">
        <v>0</v>
      </c>
      <c r="T412">
        <v>0</v>
      </c>
      <c r="U412" t="s">
        <v>691</v>
      </c>
      <c r="V412" t="s">
        <v>687</v>
      </c>
      <c r="X412" t="s">
        <v>687</v>
      </c>
      <c r="Y412" t="s">
        <v>690</v>
      </c>
      <c r="Z412">
        <v>2</v>
      </c>
      <c r="AA412" t="s">
        <v>691</v>
      </c>
      <c r="AB412" t="s">
        <v>687</v>
      </c>
      <c r="AC412" t="s">
        <v>702</v>
      </c>
      <c r="AD412" t="s">
        <v>687</v>
      </c>
      <c r="AE412">
        <v>26000171</v>
      </c>
      <c r="AF412">
        <v>1</v>
      </c>
      <c r="AG412">
        <v>26000064</v>
      </c>
      <c r="AH412">
        <v>1</v>
      </c>
      <c r="AI412" s="2"/>
      <c r="AJ412" t="s">
        <v>1318</v>
      </c>
    </row>
    <row r="413" spans="1:36" x14ac:dyDescent="0.25">
      <c r="A413" t="s">
        <v>19</v>
      </c>
      <c r="B413">
        <v>59</v>
      </c>
      <c r="C413">
        <v>1</v>
      </c>
      <c r="D413" t="s">
        <v>708</v>
      </c>
      <c r="E413">
        <v>550</v>
      </c>
      <c r="F413">
        <v>13</v>
      </c>
      <c r="G413" t="s">
        <v>687</v>
      </c>
      <c r="H413" t="s">
        <v>687</v>
      </c>
      <c r="I413" t="s">
        <v>688</v>
      </c>
      <c r="J413" t="s">
        <v>687</v>
      </c>
      <c r="K413" t="s">
        <v>687</v>
      </c>
      <c r="L413" t="s">
        <v>687</v>
      </c>
      <c r="M413" t="s">
        <v>687</v>
      </c>
      <c r="N413" t="s">
        <v>687</v>
      </c>
      <c r="O413">
        <v>0</v>
      </c>
      <c r="P413" t="s">
        <v>687</v>
      </c>
      <c r="Q413" s="2">
        <v>0</v>
      </c>
      <c r="R413" t="s">
        <v>687</v>
      </c>
      <c r="S413" t="s">
        <v>687</v>
      </c>
      <c r="T413" t="s">
        <v>687</v>
      </c>
      <c r="U413">
        <v>0</v>
      </c>
      <c r="V413" t="s">
        <v>687</v>
      </c>
      <c r="X413" t="s">
        <v>687</v>
      </c>
      <c r="Y413" t="s">
        <v>688</v>
      </c>
      <c r="Z413">
        <v>1</v>
      </c>
      <c r="AA413">
        <v>0</v>
      </c>
      <c r="AB413" t="s">
        <v>687</v>
      </c>
      <c r="AC413">
        <v>0</v>
      </c>
      <c r="AD413" t="s">
        <v>687</v>
      </c>
      <c r="AE413">
        <v>40000185</v>
      </c>
      <c r="AF413">
        <v>1</v>
      </c>
      <c r="AG413">
        <v>40000015</v>
      </c>
      <c r="AH413">
        <v>1</v>
      </c>
      <c r="AI413" s="2"/>
      <c r="AJ413" t="s">
        <v>1320</v>
      </c>
    </row>
    <row r="414" spans="1:36" x14ac:dyDescent="0.25">
      <c r="A414" t="s">
        <v>899</v>
      </c>
      <c r="B414">
        <v>710</v>
      </c>
      <c r="C414">
        <v>2</v>
      </c>
      <c r="D414" t="s">
        <v>896</v>
      </c>
      <c r="E414">
        <v>219</v>
      </c>
      <c r="F414">
        <v>10</v>
      </c>
      <c r="G414" t="s">
        <v>687</v>
      </c>
      <c r="H414" t="s">
        <v>690</v>
      </c>
      <c r="I414" t="s">
        <v>688</v>
      </c>
      <c r="J414" t="s">
        <v>687</v>
      </c>
      <c r="K414" t="s">
        <v>688</v>
      </c>
      <c r="L414" t="s">
        <v>687</v>
      </c>
      <c r="M414" t="s">
        <v>687</v>
      </c>
      <c r="N414" t="s">
        <v>687</v>
      </c>
      <c r="O414" t="s">
        <v>688</v>
      </c>
      <c r="P414" t="s">
        <v>687</v>
      </c>
      <c r="Q414" s="2">
        <v>0</v>
      </c>
      <c r="R414" t="s">
        <v>687</v>
      </c>
      <c r="S414" t="s">
        <v>687</v>
      </c>
      <c r="T414" t="s">
        <v>687</v>
      </c>
      <c r="U414">
        <v>0</v>
      </c>
      <c r="V414" t="s">
        <v>687</v>
      </c>
      <c r="X414" t="s">
        <v>687</v>
      </c>
      <c r="Y414" t="s">
        <v>687</v>
      </c>
      <c r="Z414">
        <v>1</v>
      </c>
      <c r="AA414">
        <v>0</v>
      </c>
      <c r="AB414" t="s">
        <v>687</v>
      </c>
      <c r="AC414" t="s">
        <v>690</v>
      </c>
      <c r="AD414" t="s">
        <v>687</v>
      </c>
      <c r="AE414">
        <v>52000288</v>
      </c>
      <c r="AF414">
        <v>1</v>
      </c>
      <c r="AG414">
        <v>52000139</v>
      </c>
      <c r="AH414">
        <v>1</v>
      </c>
      <c r="AI414" s="2"/>
      <c r="AJ414" t="s">
        <v>1318</v>
      </c>
    </row>
    <row r="415" spans="1:36" x14ac:dyDescent="0.25">
      <c r="A415" t="s">
        <v>627</v>
      </c>
      <c r="B415">
        <v>863</v>
      </c>
      <c r="C415">
        <v>2</v>
      </c>
      <c r="D415" t="s">
        <v>900</v>
      </c>
      <c r="E415">
        <v>320</v>
      </c>
      <c r="F415">
        <v>9</v>
      </c>
      <c r="G415" t="s">
        <v>687</v>
      </c>
      <c r="H415" t="s">
        <v>691</v>
      </c>
      <c r="I415" t="s">
        <v>691</v>
      </c>
      <c r="J415" t="s">
        <v>687</v>
      </c>
      <c r="K415" t="s">
        <v>688</v>
      </c>
      <c r="L415" t="s">
        <v>687</v>
      </c>
      <c r="M415" t="s">
        <v>687</v>
      </c>
      <c r="N415" t="s">
        <v>687</v>
      </c>
      <c r="O415" t="s">
        <v>688</v>
      </c>
      <c r="P415" t="s">
        <v>687</v>
      </c>
      <c r="Q415" s="2">
        <v>0</v>
      </c>
      <c r="R415" t="s">
        <v>687</v>
      </c>
      <c r="S415" t="s">
        <v>691</v>
      </c>
      <c r="T415" t="s">
        <v>687</v>
      </c>
      <c r="U415">
        <v>0</v>
      </c>
      <c r="V415" t="s">
        <v>687</v>
      </c>
      <c r="X415" t="s">
        <v>687</v>
      </c>
      <c r="Y415" t="s">
        <v>691</v>
      </c>
      <c r="Z415">
        <v>1</v>
      </c>
      <c r="AA415">
        <v>0</v>
      </c>
      <c r="AB415" t="s">
        <v>687</v>
      </c>
      <c r="AC415">
        <v>0</v>
      </c>
      <c r="AD415" t="s">
        <v>687</v>
      </c>
      <c r="AE415">
        <v>57001057</v>
      </c>
      <c r="AF415">
        <v>1</v>
      </c>
      <c r="AG415">
        <v>57001056</v>
      </c>
      <c r="AH415">
        <v>1</v>
      </c>
      <c r="AI415" s="2"/>
      <c r="AJ415" t="s">
        <v>1318</v>
      </c>
    </row>
    <row r="416" spans="1:36" x14ac:dyDescent="0.25">
      <c r="A416" t="s">
        <v>72</v>
      </c>
      <c r="B416">
        <v>195</v>
      </c>
      <c r="C416">
        <v>1</v>
      </c>
      <c r="D416" t="s">
        <v>692</v>
      </c>
      <c r="E416">
        <v>480</v>
      </c>
      <c r="F416">
        <v>10</v>
      </c>
      <c r="G416" t="s">
        <v>687</v>
      </c>
      <c r="H416" t="s">
        <v>702</v>
      </c>
      <c r="I416" t="s">
        <v>691</v>
      </c>
      <c r="J416" t="s">
        <v>687</v>
      </c>
      <c r="K416" t="s">
        <v>691</v>
      </c>
      <c r="L416" t="s">
        <v>687</v>
      </c>
      <c r="M416" t="s">
        <v>687</v>
      </c>
      <c r="N416" t="s">
        <v>687</v>
      </c>
      <c r="O416" t="s">
        <v>691</v>
      </c>
      <c r="P416" t="s">
        <v>687</v>
      </c>
      <c r="Q416" s="2">
        <v>0</v>
      </c>
      <c r="R416">
        <v>0</v>
      </c>
      <c r="S416">
        <v>0</v>
      </c>
      <c r="T416">
        <v>0</v>
      </c>
      <c r="U416" t="s">
        <v>690</v>
      </c>
      <c r="V416" t="s">
        <v>687</v>
      </c>
      <c r="X416" t="s">
        <v>687</v>
      </c>
      <c r="Y416" t="s">
        <v>691</v>
      </c>
      <c r="Z416">
        <v>2</v>
      </c>
      <c r="AA416" t="s">
        <v>691</v>
      </c>
      <c r="AB416" t="s">
        <v>687</v>
      </c>
      <c r="AC416" t="s">
        <v>702</v>
      </c>
      <c r="AD416" t="s">
        <v>687</v>
      </c>
      <c r="AE416">
        <v>45000061</v>
      </c>
      <c r="AF416">
        <v>1</v>
      </c>
      <c r="AG416">
        <v>45000027</v>
      </c>
      <c r="AH416">
        <v>1</v>
      </c>
      <c r="AI416" s="2"/>
      <c r="AJ416" t="s">
        <v>1318</v>
      </c>
    </row>
    <row r="417" spans="1:36" x14ac:dyDescent="0.25">
      <c r="A417" t="s">
        <v>1151</v>
      </c>
      <c r="B417">
        <v>36454</v>
      </c>
      <c r="C417">
        <v>1</v>
      </c>
      <c r="D417" t="s">
        <v>748</v>
      </c>
      <c r="E417">
        <v>760</v>
      </c>
      <c r="F417">
        <v>15</v>
      </c>
      <c r="G417" t="s">
        <v>687</v>
      </c>
      <c r="H417" t="s">
        <v>691</v>
      </c>
      <c r="I417" t="s">
        <v>687</v>
      </c>
      <c r="J417" t="s">
        <v>687</v>
      </c>
      <c r="K417" t="s">
        <v>691</v>
      </c>
      <c r="L417" t="s">
        <v>687</v>
      </c>
      <c r="M417" t="s">
        <v>687</v>
      </c>
      <c r="N417" t="s">
        <v>687</v>
      </c>
      <c r="O417" t="s">
        <v>691</v>
      </c>
      <c r="P417" t="s">
        <v>687</v>
      </c>
      <c r="Q417" s="2">
        <v>0</v>
      </c>
      <c r="R417" t="s">
        <v>687</v>
      </c>
      <c r="S417">
        <v>0</v>
      </c>
      <c r="T417" t="s">
        <v>687</v>
      </c>
      <c r="U417">
        <v>0</v>
      </c>
      <c r="V417" t="s">
        <v>687</v>
      </c>
      <c r="X417" t="s">
        <v>687</v>
      </c>
      <c r="Y417" t="s">
        <v>691</v>
      </c>
      <c r="Z417">
        <v>1</v>
      </c>
      <c r="AA417">
        <v>0</v>
      </c>
      <c r="AB417" t="s">
        <v>687</v>
      </c>
      <c r="AC417">
        <v>0</v>
      </c>
      <c r="AD417" t="s">
        <v>687</v>
      </c>
      <c r="AE417">
        <v>25003227</v>
      </c>
      <c r="AG417">
        <v>25003226</v>
      </c>
      <c r="AH417">
        <v>1</v>
      </c>
      <c r="AI417" s="2"/>
      <c r="AJ417" t="s">
        <v>1318</v>
      </c>
    </row>
    <row r="418" spans="1:36" x14ac:dyDescent="0.25">
      <c r="A418" t="s">
        <v>1147</v>
      </c>
      <c r="B418">
        <v>36364</v>
      </c>
      <c r="C418">
        <v>1</v>
      </c>
      <c r="D418" t="s">
        <v>748</v>
      </c>
      <c r="E418">
        <v>760</v>
      </c>
      <c r="F418">
        <v>11</v>
      </c>
      <c r="G418" t="s">
        <v>687</v>
      </c>
      <c r="H418" t="s">
        <v>691</v>
      </c>
      <c r="I418" t="s">
        <v>687</v>
      </c>
      <c r="J418" t="s">
        <v>687</v>
      </c>
      <c r="K418" t="s">
        <v>688</v>
      </c>
      <c r="L418" t="s">
        <v>687</v>
      </c>
      <c r="M418" t="s">
        <v>687</v>
      </c>
      <c r="N418" t="s">
        <v>687</v>
      </c>
      <c r="O418" t="s">
        <v>691</v>
      </c>
      <c r="P418" t="s">
        <v>687</v>
      </c>
      <c r="Q418" s="2">
        <v>0</v>
      </c>
      <c r="R418" t="s">
        <v>687</v>
      </c>
      <c r="S418">
        <v>0</v>
      </c>
      <c r="T418" t="s">
        <v>687</v>
      </c>
      <c r="U418">
        <v>0</v>
      </c>
      <c r="V418" t="s">
        <v>687</v>
      </c>
      <c r="X418" t="s">
        <v>687</v>
      </c>
      <c r="Y418" t="s">
        <v>688</v>
      </c>
      <c r="Z418">
        <v>1</v>
      </c>
      <c r="AA418">
        <v>0</v>
      </c>
      <c r="AB418" t="s">
        <v>687</v>
      </c>
      <c r="AC418">
        <v>0</v>
      </c>
      <c r="AD418" t="s">
        <v>687</v>
      </c>
      <c r="AE418">
        <v>25003229</v>
      </c>
      <c r="AG418">
        <v>25003228</v>
      </c>
      <c r="AH418">
        <v>1</v>
      </c>
      <c r="AI418" s="2"/>
      <c r="AJ418" t="s">
        <v>1318</v>
      </c>
    </row>
    <row r="419" spans="1:36" x14ac:dyDescent="0.25">
      <c r="A419" t="s">
        <v>974</v>
      </c>
      <c r="B419">
        <v>1220</v>
      </c>
      <c r="C419">
        <v>1</v>
      </c>
      <c r="D419" t="s">
        <v>764</v>
      </c>
      <c r="E419">
        <v>787</v>
      </c>
      <c r="F419">
        <v>17</v>
      </c>
      <c r="G419" t="s">
        <v>687</v>
      </c>
      <c r="H419" t="s">
        <v>1303</v>
      </c>
      <c r="I419">
        <v>0</v>
      </c>
      <c r="J419" t="s">
        <v>687</v>
      </c>
      <c r="K419">
        <v>0</v>
      </c>
      <c r="L419" t="s">
        <v>687</v>
      </c>
      <c r="M419">
        <v>0</v>
      </c>
      <c r="N419" t="s">
        <v>687</v>
      </c>
      <c r="O419">
        <v>0</v>
      </c>
      <c r="P419" t="s">
        <v>687</v>
      </c>
      <c r="Q419" s="2">
        <v>0</v>
      </c>
      <c r="R419" t="s">
        <v>687</v>
      </c>
      <c r="S419">
        <v>0</v>
      </c>
      <c r="T419" t="s">
        <v>687</v>
      </c>
      <c r="U419">
        <v>0</v>
      </c>
      <c r="V419" t="s">
        <v>687</v>
      </c>
      <c r="X419" t="s">
        <v>687</v>
      </c>
      <c r="Y419">
        <v>0</v>
      </c>
      <c r="AA419">
        <v>0</v>
      </c>
      <c r="AB419" t="s">
        <v>687</v>
      </c>
      <c r="AC419">
        <v>0</v>
      </c>
      <c r="AD419" t="s">
        <v>687</v>
      </c>
      <c r="AE419">
        <v>9001159</v>
      </c>
      <c r="AG419">
        <v>9001158</v>
      </c>
      <c r="AI419" s="2"/>
      <c r="AJ419" t="s">
        <v>1319</v>
      </c>
    </row>
    <row r="420" spans="1:36" x14ac:dyDescent="0.25">
      <c r="A420" t="s">
        <v>1117</v>
      </c>
      <c r="B420">
        <v>11002</v>
      </c>
      <c r="C420">
        <v>1</v>
      </c>
      <c r="D420" t="s">
        <v>708</v>
      </c>
      <c r="E420">
        <v>573</v>
      </c>
      <c r="F420">
        <v>5</v>
      </c>
      <c r="G420" t="s">
        <v>687</v>
      </c>
      <c r="H420" t="s">
        <v>688</v>
      </c>
      <c r="I420" t="s">
        <v>688</v>
      </c>
      <c r="J420" t="s">
        <v>687</v>
      </c>
      <c r="K420" t="s">
        <v>1322</v>
      </c>
      <c r="L420" t="s">
        <v>687</v>
      </c>
      <c r="M420" t="s">
        <v>688</v>
      </c>
      <c r="N420" t="s">
        <v>687</v>
      </c>
      <c r="O420">
        <v>0</v>
      </c>
      <c r="P420" t="s">
        <v>687</v>
      </c>
      <c r="Q420" s="2">
        <v>0</v>
      </c>
      <c r="R420" t="s">
        <v>687</v>
      </c>
      <c r="S420" t="s">
        <v>688</v>
      </c>
      <c r="T420" t="s">
        <v>687</v>
      </c>
      <c r="U420">
        <v>0</v>
      </c>
      <c r="V420" t="s">
        <v>687</v>
      </c>
      <c r="X420" t="s">
        <v>687</v>
      </c>
      <c r="Y420" t="s">
        <v>688</v>
      </c>
      <c r="Z420">
        <v>1</v>
      </c>
      <c r="AA420">
        <v>0</v>
      </c>
      <c r="AB420" t="s">
        <v>687</v>
      </c>
      <c r="AC420">
        <v>0</v>
      </c>
      <c r="AD420" t="s">
        <v>687</v>
      </c>
      <c r="AE420">
        <v>30000547</v>
      </c>
      <c r="AF420">
        <v>1</v>
      </c>
      <c r="AG420">
        <v>30000127</v>
      </c>
      <c r="AH420">
        <v>1</v>
      </c>
      <c r="AI420" s="2"/>
      <c r="AJ420" t="s">
        <v>1320</v>
      </c>
    </row>
    <row r="421" spans="1:36" x14ac:dyDescent="0.25">
      <c r="A421" t="s">
        <v>210</v>
      </c>
      <c r="B421">
        <v>489</v>
      </c>
      <c r="C421">
        <v>1</v>
      </c>
      <c r="D421" t="s">
        <v>757</v>
      </c>
      <c r="E421">
        <v>730</v>
      </c>
      <c r="F421">
        <v>9</v>
      </c>
      <c r="G421" t="s">
        <v>687</v>
      </c>
      <c r="H421" t="s">
        <v>690</v>
      </c>
      <c r="I421" t="s">
        <v>691</v>
      </c>
      <c r="J421" t="s">
        <v>687</v>
      </c>
      <c r="K421" t="s">
        <v>691</v>
      </c>
      <c r="L421" t="s">
        <v>687</v>
      </c>
      <c r="M421" t="s">
        <v>687</v>
      </c>
      <c r="N421" t="s">
        <v>687</v>
      </c>
      <c r="O421" t="s">
        <v>691</v>
      </c>
      <c r="P421" t="s">
        <v>687</v>
      </c>
      <c r="Q421" s="2">
        <v>0</v>
      </c>
      <c r="R421">
        <v>0</v>
      </c>
      <c r="S421">
        <v>0</v>
      </c>
      <c r="T421">
        <v>0</v>
      </c>
      <c r="U421" t="s">
        <v>690</v>
      </c>
      <c r="V421" t="s">
        <v>687</v>
      </c>
      <c r="X421" t="s">
        <v>687</v>
      </c>
      <c r="Y421" t="s">
        <v>690</v>
      </c>
      <c r="Z421">
        <v>2</v>
      </c>
      <c r="AA421">
        <v>0</v>
      </c>
      <c r="AB421" t="s">
        <v>687</v>
      </c>
      <c r="AC421" t="s">
        <v>691</v>
      </c>
      <c r="AD421" t="s">
        <v>687</v>
      </c>
      <c r="AE421">
        <v>21001739</v>
      </c>
      <c r="AF421">
        <v>1</v>
      </c>
      <c r="AG421">
        <v>21000328</v>
      </c>
      <c r="AH421">
        <v>1</v>
      </c>
      <c r="AI421" s="2"/>
      <c r="AJ421" t="s">
        <v>1318</v>
      </c>
    </row>
    <row r="422" spans="1:36" x14ac:dyDescent="0.25">
      <c r="A422" t="s">
        <v>1008</v>
      </c>
      <c r="B422">
        <v>1811</v>
      </c>
      <c r="C422">
        <v>1</v>
      </c>
      <c r="D422" t="s">
        <v>748</v>
      </c>
      <c r="E422">
        <v>760</v>
      </c>
      <c r="F422">
        <v>17</v>
      </c>
      <c r="G422" t="s">
        <v>687</v>
      </c>
      <c r="H422" t="s">
        <v>1303</v>
      </c>
      <c r="I422">
        <v>0</v>
      </c>
      <c r="J422" t="s">
        <v>687</v>
      </c>
      <c r="K422">
        <v>0</v>
      </c>
      <c r="L422" t="s">
        <v>687</v>
      </c>
      <c r="M422">
        <v>0</v>
      </c>
      <c r="N422" t="s">
        <v>687</v>
      </c>
      <c r="O422">
        <v>0</v>
      </c>
      <c r="P422" t="s">
        <v>687</v>
      </c>
      <c r="Q422" s="2">
        <v>0</v>
      </c>
      <c r="R422" t="s">
        <v>687</v>
      </c>
      <c r="S422">
        <v>0</v>
      </c>
      <c r="T422" t="s">
        <v>687</v>
      </c>
      <c r="U422">
        <v>0</v>
      </c>
      <c r="V422" t="s">
        <v>687</v>
      </c>
      <c r="X422" t="s">
        <v>687</v>
      </c>
      <c r="Y422">
        <v>0</v>
      </c>
      <c r="AA422">
        <v>0</v>
      </c>
      <c r="AB422" t="s">
        <v>687</v>
      </c>
      <c r="AC422">
        <v>0</v>
      </c>
      <c r="AD422" t="s">
        <v>687</v>
      </c>
      <c r="AE422" t="s">
        <v>806</v>
      </c>
      <c r="AG422" t="s">
        <v>806</v>
      </c>
      <c r="AI422" s="2"/>
      <c r="AJ422" t="s">
        <v>1319</v>
      </c>
    </row>
    <row r="423" spans="1:36" x14ac:dyDescent="0.25">
      <c r="A423" t="s">
        <v>1005</v>
      </c>
      <c r="B423">
        <v>1808</v>
      </c>
      <c r="C423">
        <v>1</v>
      </c>
      <c r="D423" t="s">
        <v>748</v>
      </c>
      <c r="E423">
        <v>760</v>
      </c>
      <c r="F423">
        <v>17</v>
      </c>
      <c r="G423" t="s">
        <v>687</v>
      </c>
      <c r="H423" t="s">
        <v>1303</v>
      </c>
      <c r="I423">
        <v>0</v>
      </c>
      <c r="J423" t="s">
        <v>687</v>
      </c>
      <c r="K423">
        <v>0</v>
      </c>
      <c r="L423" t="s">
        <v>687</v>
      </c>
      <c r="M423">
        <v>0</v>
      </c>
      <c r="N423" t="s">
        <v>687</v>
      </c>
      <c r="O423">
        <v>0</v>
      </c>
      <c r="P423" t="s">
        <v>687</v>
      </c>
      <c r="Q423" s="2">
        <v>0</v>
      </c>
      <c r="R423" t="s">
        <v>687</v>
      </c>
      <c r="S423">
        <v>0</v>
      </c>
      <c r="T423" t="s">
        <v>687</v>
      </c>
      <c r="U423">
        <v>0</v>
      </c>
      <c r="V423" t="s">
        <v>687</v>
      </c>
      <c r="X423" t="s">
        <v>687</v>
      </c>
      <c r="Y423">
        <v>0</v>
      </c>
      <c r="AA423">
        <v>0</v>
      </c>
      <c r="AB423" t="s">
        <v>687</v>
      </c>
      <c r="AC423">
        <v>0</v>
      </c>
      <c r="AD423" t="s">
        <v>687</v>
      </c>
      <c r="AE423" t="s">
        <v>806</v>
      </c>
      <c r="AG423" t="s">
        <v>806</v>
      </c>
      <c r="AI423" s="2"/>
      <c r="AJ423" t="s">
        <v>1319</v>
      </c>
    </row>
    <row r="424" spans="1:36" x14ac:dyDescent="0.25">
      <c r="A424" t="s">
        <v>126</v>
      </c>
      <c r="B424">
        <v>319</v>
      </c>
      <c r="C424">
        <v>1</v>
      </c>
      <c r="D424" t="s">
        <v>764</v>
      </c>
      <c r="E424">
        <v>773</v>
      </c>
      <c r="F424">
        <v>9</v>
      </c>
      <c r="G424" t="s">
        <v>687</v>
      </c>
      <c r="H424" t="s">
        <v>691</v>
      </c>
      <c r="I424" t="s">
        <v>691</v>
      </c>
      <c r="J424" t="s">
        <v>687</v>
      </c>
      <c r="K424" t="s">
        <v>688</v>
      </c>
      <c r="L424" t="s">
        <v>687</v>
      </c>
      <c r="M424" t="s">
        <v>687</v>
      </c>
      <c r="N424" t="s">
        <v>687</v>
      </c>
      <c r="O424" t="s">
        <v>688</v>
      </c>
      <c r="P424" t="s">
        <v>687</v>
      </c>
      <c r="Q424" s="2">
        <v>0</v>
      </c>
      <c r="R424">
        <v>0</v>
      </c>
      <c r="S424">
        <v>0</v>
      </c>
      <c r="T424">
        <v>0</v>
      </c>
      <c r="U424" t="s">
        <v>687</v>
      </c>
      <c r="V424" t="s">
        <v>687</v>
      </c>
      <c r="X424" t="s">
        <v>687</v>
      </c>
      <c r="Y424" t="s">
        <v>691</v>
      </c>
      <c r="Z424">
        <v>2</v>
      </c>
      <c r="AA424">
        <v>0</v>
      </c>
      <c r="AB424" t="s">
        <v>687</v>
      </c>
      <c r="AC424" t="s">
        <v>688</v>
      </c>
      <c r="AD424" t="s">
        <v>687</v>
      </c>
      <c r="AE424">
        <v>12000098</v>
      </c>
      <c r="AF424">
        <v>1</v>
      </c>
      <c r="AG424">
        <v>12000003</v>
      </c>
      <c r="AH424">
        <v>1</v>
      </c>
      <c r="AI424" s="2"/>
      <c r="AJ424" t="s">
        <v>1318</v>
      </c>
    </row>
    <row r="425" spans="1:36" x14ac:dyDescent="0.25">
      <c r="A425" t="s">
        <v>416</v>
      </c>
      <c r="B425">
        <v>864</v>
      </c>
      <c r="C425">
        <v>2</v>
      </c>
      <c r="D425" t="s">
        <v>900</v>
      </c>
      <c r="E425">
        <v>330</v>
      </c>
      <c r="F425">
        <v>15</v>
      </c>
      <c r="G425" t="s">
        <v>687</v>
      </c>
      <c r="H425" t="s">
        <v>702</v>
      </c>
      <c r="I425" t="s">
        <v>691</v>
      </c>
      <c r="J425" t="s">
        <v>687</v>
      </c>
      <c r="K425" t="s">
        <v>691</v>
      </c>
      <c r="L425" t="s">
        <v>687</v>
      </c>
      <c r="M425" t="s">
        <v>687</v>
      </c>
      <c r="N425" t="s">
        <v>687</v>
      </c>
      <c r="O425" t="s">
        <v>691</v>
      </c>
      <c r="P425" t="s">
        <v>687</v>
      </c>
      <c r="Q425" s="2">
        <v>0</v>
      </c>
      <c r="R425" t="s">
        <v>687</v>
      </c>
      <c r="S425">
        <v>0</v>
      </c>
      <c r="T425" t="s">
        <v>687</v>
      </c>
      <c r="U425">
        <v>0</v>
      </c>
      <c r="V425" t="s">
        <v>687</v>
      </c>
      <c r="X425" t="s">
        <v>687</v>
      </c>
      <c r="Y425" t="s">
        <v>702</v>
      </c>
      <c r="Z425">
        <v>1</v>
      </c>
      <c r="AA425">
        <v>0</v>
      </c>
      <c r="AB425" t="s">
        <v>687</v>
      </c>
      <c r="AC425">
        <v>0</v>
      </c>
      <c r="AD425" t="s">
        <v>687</v>
      </c>
      <c r="AE425">
        <v>54000251</v>
      </c>
      <c r="AG425">
        <v>54000011</v>
      </c>
      <c r="AH425">
        <v>1</v>
      </c>
      <c r="AI425" s="2"/>
      <c r="AJ425" t="s">
        <v>1318</v>
      </c>
    </row>
    <row r="426" spans="1:36" x14ac:dyDescent="0.25">
      <c r="A426" t="s">
        <v>127</v>
      </c>
      <c r="B426">
        <v>320</v>
      </c>
      <c r="C426">
        <v>1</v>
      </c>
      <c r="D426" t="s">
        <v>764</v>
      </c>
      <c r="E426">
        <v>665</v>
      </c>
      <c r="F426">
        <v>11</v>
      </c>
      <c r="G426" t="s">
        <v>687</v>
      </c>
      <c r="H426" t="s">
        <v>690</v>
      </c>
      <c r="I426" t="s">
        <v>691</v>
      </c>
      <c r="J426" t="s">
        <v>687</v>
      </c>
      <c r="K426" t="s">
        <v>688</v>
      </c>
      <c r="L426" t="s">
        <v>687</v>
      </c>
      <c r="M426" t="s">
        <v>687</v>
      </c>
      <c r="N426" t="s">
        <v>687</v>
      </c>
      <c r="O426" t="s">
        <v>691</v>
      </c>
      <c r="P426" t="s">
        <v>687</v>
      </c>
      <c r="Q426" s="2">
        <v>0</v>
      </c>
      <c r="R426" t="s">
        <v>687</v>
      </c>
      <c r="S426">
        <v>0</v>
      </c>
      <c r="T426" t="s">
        <v>687</v>
      </c>
      <c r="U426">
        <v>0</v>
      </c>
      <c r="V426" t="s">
        <v>687</v>
      </c>
      <c r="X426" t="s">
        <v>687</v>
      </c>
      <c r="Y426" t="s">
        <v>690</v>
      </c>
      <c r="Z426">
        <v>1</v>
      </c>
      <c r="AA426">
        <v>0</v>
      </c>
      <c r="AB426" t="s">
        <v>687</v>
      </c>
      <c r="AC426">
        <v>0</v>
      </c>
      <c r="AD426" t="s">
        <v>687</v>
      </c>
      <c r="AE426">
        <v>16000085</v>
      </c>
      <c r="AG426">
        <v>16000013</v>
      </c>
      <c r="AH426">
        <v>1</v>
      </c>
      <c r="AI426" s="2"/>
      <c r="AJ426" t="s">
        <v>1318</v>
      </c>
    </row>
    <row r="427" spans="1:36" x14ac:dyDescent="0.25">
      <c r="A427" t="s">
        <v>694</v>
      </c>
      <c r="B427">
        <v>9</v>
      </c>
      <c r="C427">
        <v>1</v>
      </c>
      <c r="D427" t="s">
        <v>686</v>
      </c>
      <c r="E427">
        <v>787</v>
      </c>
      <c r="F427">
        <v>13</v>
      </c>
      <c r="G427" t="s">
        <v>687</v>
      </c>
      <c r="H427" t="s">
        <v>691</v>
      </c>
      <c r="I427" t="s">
        <v>688</v>
      </c>
      <c r="J427" t="s">
        <v>687</v>
      </c>
      <c r="K427" t="s">
        <v>688</v>
      </c>
      <c r="L427" t="s">
        <v>687</v>
      </c>
      <c r="M427" t="s">
        <v>687</v>
      </c>
      <c r="N427" t="s">
        <v>687</v>
      </c>
      <c r="O427" t="s">
        <v>691</v>
      </c>
      <c r="P427" t="s">
        <v>687</v>
      </c>
      <c r="Q427" s="2">
        <v>0</v>
      </c>
      <c r="R427" t="s">
        <v>687</v>
      </c>
      <c r="S427" t="s">
        <v>688</v>
      </c>
      <c r="T427" t="s">
        <v>687</v>
      </c>
      <c r="U427">
        <v>0</v>
      </c>
      <c r="V427" t="s">
        <v>687</v>
      </c>
      <c r="X427" t="s">
        <v>687</v>
      </c>
      <c r="Y427" t="s">
        <v>688</v>
      </c>
      <c r="Z427">
        <v>1</v>
      </c>
      <c r="AA427">
        <v>0</v>
      </c>
      <c r="AB427" t="s">
        <v>687</v>
      </c>
      <c r="AC427">
        <v>0</v>
      </c>
      <c r="AD427" t="s">
        <v>687</v>
      </c>
      <c r="AE427">
        <v>1000434</v>
      </c>
      <c r="AF427">
        <v>1</v>
      </c>
      <c r="AG427">
        <v>1000024</v>
      </c>
      <c r="AH427">
        <v>1</v>
      </c>
      <c r="AI427" s="2"/>
      <c r="AJ427" t="s">
        <v>1318</v>
      </c>
    </row>
    <row r="428" spans="1:36" x14ac:dyDescent="0.25">
      <c r="A428" t="s">
        <v>754</v>
      </c>
      <c r="B428">
        <v>207</v>
      </c>
      <c r="C428">
        <v>1</v>
      </c>
      <c r="D428" t="s">
        <v>753</v>
      </c>
      <c r="E428">
        <v>430</v>
      </c>
      <c r="F428">
        <v>10</v>
      </c>
      <c r="G428" t="s">
        <v>687</v>
      </c>
      <c r="H428" t="s">
        <v>687</v>
      </c>
      <c r="I428" t="s">
        <v>688</v>
      </c>
      <c r="J428" t="s">
        <v>687</v>
      </c>
      <c r="K428" t="s">
        <v>688</v>
      </c>
      <c r="L428" t="s">
        <v>687</v>
      </c>
      <c r="M428" t="s">
        <v>687</v>
      </c>
      <c r="N428" t="s">
        <v>687</v>
      </c>
      <c r="O428" t="s">
        <v>688</v>
      </c>
      <c r="P428" t="s">
        <v>687</v>
      </c>
      <c r="Q428" s="2">
        <v>0</v>
      </c>
      <c r="R428" t="s">
        <v>687</v>
      </c>
      <c r="S428" t="s">
        <v>687</v>
      </c>
      <c r="T428" t="s">
        <v>687</v>
      </c>
      <c r="U428">
        <v>0</v>
      </c>
      <c r="V428" t="s">
        <v>687</v>
      </c>
      <c r="X428" t="s">
        <v>687</v>
      </c>
      <c r="Y428" t="s">
        <v>688</v>
      </c>
      <c r="Z428">
        <v>1</v>
      </c>
      <c r="AA428">
        <v>0</v>
      </c>
      <c r="AB428" t="s">
        <v>687</v>
      </c>
      <c r="AC428">
        <v>0</v>
      </c>
      <c r="AD428" t="s">
        <v>687</v>
      </c>
      <c r="AE428">
        <v>44000554</v>
      </c>
      <c r="AF428">
        <v>1</v>
      </c>
      <c r="AG428">
        <v>44000166</v>
      </c>
      <c r="AH428">
        <v>1</v>
      </c>
      <c r="AI428" s="2"/>
      <c r="AJ428" t="s">
        <v>1320</v>
      </c>
    </row>
    <row r="429" spans="1:36" x14ac:dyDescent="0.25">
      <c r="A429" t="s">
        <v>332</v>
      </c>
      <c r="B429">
        <v>712</v>
      </c>
      <c r="C429">
        <v>2</v>
      </c>
      <c r="D429" t="s">
        <v>896</v>
      </c>
      <c r="E429">
        <v>350</v>
      </c>
      <c r="F429">
        <v>9</v>
      </c>
      <c r="G429" t="s">
        <v>687</v>
      </c>
      <c r="H429" t="s">
        <v>1303</v>
      </c>
      <c r="I429">
        <v>0</v>
      </c>
      <c r="J429" t="s">
        <v>687</v>
      </c>
      <c r="K429">
        <v>0</v>
      </c>
      <c r="L429" t="s">
        <v>687</v>
      </c>
      <c r="M429">
        <v>0</v>
      </c>
      <c r="N429" t="s">
        <v>687</v>
      </c>
      <c r="O429">
        <v>0</v>
      </c>
      <c r="P429" t="s">
        <v>687</v>
      </c>
      <c r="Q429" s="2">
        <v>0</v>
      </c>
      <c r="R429" t="s">
        <v>687</v>
      </c>
      <c r="S429">
        <v>0</v>
      </c>
      <c r="T429" t="s">
        <v>687</v>
      </c>
      <c r="U429">
        <v>0</v>
      </c>
      <c r="V429" t="s">
        <v>687</v>
      </c>
      <c r="X429" t="s">
        <v>687</v>
      </c>
      <c r="Y429">
        <v>0</v>
      </c>
      <c r="AA429">
        <v>0</v>
      </c>
      <c r="AB429" t="s">
        <v>687</v>
      </c>
      <c r="AC429">
        <v>0</v>
      </c>
      <c r="AD429" t="s">
        <v>687</v>
      </c>
      <c r="AE429">
        <v>52000986</v>
      </c>
      <c r="AG429">
        <v>52000095</v>
      </c>
      <c r="AI429" s="2"/>
      <c r="AJ429" t="s">
        <v>1319</v>
      </c>
    </row>
    <row r="430" spans="1:36" x14ac:dyDescent="0.25">
      <c r="A430" t="s">
        <v>986</v>
      </c>
      <c r="B430">
        <v>1506</v>
      </c>
      <c r="C430">
        <v>1</v>
      </c>
      <c r="D430" t="s">
        <v>757</v>
      </c>
      <c r="E430">
        <v>615</v>
      </c>
      <c r="F430">
        <v>5</v>
      </c>
      <c r="G430" t="s">
        <v>687</v>
      </c>
      <c r="H430" t="s">
        <v>702</v>
      </c>
      <c r="I430" t="s">
        <v>691</v>
      </c>
      <c r="J430" t="s">
        <v>687</v>
      </c>
      <c r="K430" t="s">
        <v>691</v>
      </c>
      <c r="L430" t="s">
        <v>687</v>
      </c>
      <c r="M430" t="s">
        <v>687</v>
      </c>
      <c r="N430" t="s">
        <v>687</v>
      </c>
      <c r="O430" t="s">
        <v>691</v>
      </c>
      <c r="P430" t="s">
        <v>687</v>
      </c>
      <c r="Q430" s="2">
        <v>0</v>
      </c>
      <c r="R430" t="s">
        <v>687</v>
      </c>
      <c r="S430" t="s">
        <v>691</v>
      </c>
      <c r="T430" t="s">
        <v>687</v>
      </c>
      <c r="U430">
        <v>0</v>
      </c>
      <c r="V430" t="s">
        <v>687</v>
      </c>
      <c r="X430" t="s">
        <v>687</v>
      </c>
      <c r="Y430" t="s">
        <v>702</v>
      </c>
      <c r="Z430">
        <v>1</v>
      </c>
      <c r="AA430">
        <v>0</v>
      </c>
      <c r="AB430" t="s">
        <v>687</v>
      </c>
      <c r="AC430">
        <v>0</v>
      </c>
      <c r="AD430" t="s">
        <v>687</v>
      </c>
      <c r="AE430">
        <v>21006274</v>
      </c>
      <c r="AF430">
        <v>1</v>
      </c>
      <c r="AG430">
        <v>21006273</v>
      </c>
      <c r="AH430">
        <v>1</v>
      </c>
      <c r="AI430" s="2"/>
      <c r="AJ430" t="s">
        <v>1318</v>
      </c>
    </row>
    <row r="431" spans="1:36" x14ac:dyDescent="0.25">
      <c r="A431" t="s">
        <v>464</v>
      </c>
      <c r="B431">
        <v>965</v>
      </c>
      <c r="C431">
        <v>4</v>
      </c>
      <c r="D431" t="s">
        <v>917</v>
      </c>
      <c r="E431">
        <v>580</v>
      </c>
      <c r="F431">
        <v>13</v>
      </c>
      <c r="G431" t="s">
        <v>687</v>
      </c>
      <c r="H431" t="s">
        <v>690</v>
      </c>
      <c r="I431" t="s">
        <v>691</v>
      </c>
      <c r="J431" t="s">
        <v>687</v>
      </c>
      <c r="K431" t="s">
        <v>691</v>
      </c>
      <c r="L431" t="s">
        <v>687</v>
      </c>
      <c r="M431" t="s">
        <v>687</v>
      </c>
      <c r="N431" t="s">
        <v>687</v>
      </c>
      <c r="O431" t="s">
        <v>687</v>
      </c>
      <c r="P431" t="s">
        <v>687</v>
      </c>
      <c r="Q431" s="2">
        <v>0</v>
      </c>
      <c r="R431" t="s">
        <v>687</v>
      </c>
      <c r="S431" t="s">
        <v>690</v>
      </c>
      <c r="T431" t="s">
        <v>687</v>
      </c>
      <c r="U431">
        <v>0</v>
      </c>
      <c r="V431" t="s">
        <v>687</v>
      </c>
      <c r="X431" t="s">
        <v>687</v>
      </c>
      <c r="Y431" t="s">
        <v>690</v>
      </c>
      <c r="Z431">
        <v>1</v>
      </c>
      <c r="AA431">
        <v>0</v>
      </c>
      <c r="AB431" t="s">
        <v>687</v>
      </c>
      <c r="AC431">
        <v>0</v>
      </c>
      <c r="AD431" t="s">
        <v>687</v>
      </c>
      <c r="AE431">
        <v>42000260</v>
      </c>
      <c r="AF431">
        <v>1</v>
      </c>
      <c r="AG431">
        <v>42000128</v>
      </c>
      <c r="AH431">
        <v>1</v>
      </c>
      <c r="AI431" s="2"/>
      <c r="AJ431" t="s">
        <v>1318</v>
      </c>
    </row>
    <row r="432" spans="1:36" x14ac:dyDescent="0.25">
      <c r="A432" t="s">
        <v>695</v>
      </c>
      <c r="B432">
        <v>11</v>
      </c>
      <c r="C432">
        <v>1</v>
      </c>
      <c r="D432" t="s">
        <v>686</v>
      </c>
      <c r="E432">
        <v>787</v>
      </c>
      <c r="F432">
        <v>5</v>
      </c>
      <c r="G432" t="s">
        <v>687</v>
      </c>
      <c r="H432" t="s">
        <v>690</v>
      </c>
      <c r="I432" t="s">
        <v>691</v>
      </c>
      <c r="J432" t="s">
        <v>687</v>
      </c>
      <c r="K432" t="s">
        <v>691</v>
      </c>
      <c r="L432" t="s">
        <v>687</v>
      </c>
      <c r="M432" t="s">
        <v>687</v>
      </c>
      <c r="N432" t="s">
        <v>687</v>
      </c>
      <c r="O432">
        <v>0</v>
      </c>
      <c r="P432" t="s">
        <v>687</v>
      </c>
      <c r="Q432" s="2">
        <v>0</v>
      </c>
      <c r="R432" t="s">
        <v>687</v>
      </c>
      <c r="S432" t="s">
        <v>687</v>
      </c>
      <c r="T432" t="s">
        <v>687</v>
      </c>
      <c r="U432">
        <v>0</v>
      </c>
      <c r="V432" t="s">
        <v>687</v>
      </c>
      <c r="X432" t="s">
        <v>687</v>
      </c>
      <c r="Y432" t="s">
        <v>690</v>
      </c>
      <c r="Z432">
        <v>1</v>
      </c>
      <c r="AA432">
        <v>0</v>
      </c>
      <c r="AB432" t="s">
        <v>687</v>
      </c>
      <c r="AC432">
        <v>0</v>
      </c>
      <c r="AD432" t="s">
        <v>687</v>
      </c>
      <c r="AE432">
        <v>1000675</v>
      </c>
      <c r="AG432">
        <v>1000065</v>
      </c>
      <c r="AI432" s="2"/>
      <c r="AJ432" t="s">
        <v>1318</v>
      </c>
    </row>
    <row r="433" spans="1:36" x14ac:dyDescent="0.25">
      <c r="A433" t="s">
        <v>391</v>
      </c>
      <c r="B433">
        <v>815</v>
      </c>
      <c r="C433">
        <v>2</v>
      </c>
      <c r="D433" t="s">
        <v>904</v>
      </c>
      <c r="E433">
        <v>183</v>
      </c>
      <c r="F433">
        <v>11</v>
      </c>
      <c r="G433" t="s">
        <v>687</v>
      </c>
      <c r="H433" t="s">
        <v>687</v>
      </c>
      <c r="I433" t="s">
        <v>687</v>
      </c>
      <c r="J433" t="s">
        <v>687</v>
      </c>
      <c r="K433" t="s">
        <v>688</v>
      </c>
      <c r="L433" t="s">
        <v>687</v>
      </c>
      <c r="M433" t="s">
        <v>687</v>
      </c>
      <c r="N433" t="s">
        <v>687</v>
      </c>
      <c r="O433" t="s">
        <v>688</v>
      </c>
      <c r="P433" t="s">
        <v>687</v>
      </c>
      <c r="Q433" s="2">
        <v>0</v>
      </c>
      <c r="R433" t="s">
        <v>687</v>
      </c>
      <c r="S433">
        <v>0</v>
      </c>
      <c r="T433" t="s">
        <v>687</v>
      </c>
      <c r="U433">
        <v>0</v>
      </c>
      <c r="V433" t="s">
        <v>687</v>
      </c>
      <c r="X433" t="s">
        <v>687</v>
      </c>
      <c r="Y433" t="s">
        <v>687</v>
      </c>
      <c r="Z433">
        <v>1</v>
      </c>
      <c r="AA433">
        <v>0</v>
      </c>
      <c r="AB433" t="s">
        <v>687</v>
      </c>
      <c r="AC433">
        <v>0</v>
      </c>
      <c r="AD433" t="s">
        <v>687</v>
      </c>
      <c r="AE433">
        <v>53000181</v>
      </c>
      <c r="AG433">
        <v>53000113</v>
      </c>
      <c r="AH433">
        <v>1</v>
      </c>
      <c r="AI433" s="2"/>
      <c r="AJ433" t="s">
        <v>1320</v>
      </c>
    </row>
    <row r="434" spans="1:36" x14ac:dyDescent="0.25">
      <c r="A434" t="s">
        <v>41</v>
      </c>
      <c r="B434">
        <v>129</v>
      </c>
      <c r="C434">
        <v>1</v>
      </c>
      <c r="D434" t="s">
        <v>729</v>
      </c>
      <c r="E434">
        <v>540</v>
      </c>
      <c r="F434">
        <v>11</v>
      </c>
      <c r="G434" t="s">
        <v>687</v>
      </c>
      <c r="H434" t="s">
        <v>690</v>
      </c>
      <c r="I434" t="s">
        <v>691</v>
      </c>
      <c r="J434" t="s">
        <v>687</v>
      </c>
      <c r="K434" t="s">
        <v>691</v>
      </c>
      <c r="L434" t="s">
        <v>687</v>
      </c>
      <c r="M434" t="s">
        <v>687</v>
      </c>
      <c r="N434" t="s">
        <v>687</v>
      </c>
      <c r="O434" t="s">
        <v>688</v>
      </c>
      <c r="P434" t="s">
        <v>687</v>
      </c>
      <c r="Q434" s="2">
        <v>0</v>
      </c>
      <c r="R434" t="s">
        <v>687</v>
      </c>
      <c r="S434">
        <v>0</v>
      </c>
      <c r="T434" t="s">
        <v>687</v>
      </c>
      <c r="U434">
        <v>0</v>
      </c>
      <c r="V434" t="s">
        <v>687</v>
      </c>
      <c r="X434" t="s">
        <v>687</v>
      </c>
      <c r="Y434" t="s">
        <v>690</v>
      </c>
      <c r="Z434">
        <v>1</v>
      </c>
      <c r="AA434">
        <v>0</v>
      </c>
      <c r="AB434" t="s">
        <v>687</v>
      </c>
      <c r="AC434">
        <v>0</v>
      </c>
      <c r="AD434" t="s">
        <v>687</v>
      </c>
      <c r="AE434">
        <v>41000589</v>
      </c>
      <c r="AG434">
        <v>41000005</v>
      </c>
      <c r="AH434">
        <v>1</v>
      </c>
      <c r="AI434" s="2"/>
      <c r="AJ434" t="s">
        <v>1318</v>
      </c>
    </row>
    <row r="435" spans="1:36" x14ac:dyDescent="0.25">
      <c r="A435" t="s">
        <v>533</v>
      </c>
      <c r="B435">
        <v>653</v>
      </c>
      <c r="C435">
        <v>1</v>
      </c>
      <c r="D435" t="s">
        <v>733</v>
      </c>
      <c r="E435">
        <v>766</v>
      </c>
      <c r="F435">
        <v>17</v>
      </c>
      <c r="G435" t="s">
        <v>687</v>
      </c>
      <c r="H435" t="s">
        <v>1303</v>
      </c>
      <c r="I435">
        <v>0</v>
      </c>
      <c r="J435" t="s">
        <v>687</v>
      </c>
      <c r="K435">
        <v>0</v>
      </c>
      <c r="L435" t="s">
        <v>687</v>
      </c>
      <c r="M435">
        <v>0</v>
      </c>
      <c r="N435" t="s">
        <v>687</v>
      </c>
      <c r="O435">
        <v>0</v>
      </c>
      <c r="P435" t="s">
        <v>687</v>
      </c>
      <c r="Q435" s="2">
        <v>0</v>
      </c>
      <c r="R435" t="s">
        <v>687</v>
      </c>
      <c r="S435">
        <v>0</v>
      </c>
      <c r="T435" t="s">
        <v>687</v>
      </c>
      <c r="U435">
        <v>0</v>
      </c>
      <c r="V435" t="s">
        <v>687</v>
      </c>
      <c r="X435" t="s">
        <v>687</v>
      </c>
      <c r="Y435">
        <v>0</v>
      </c>
      <c r="AA435">
        <v>0</v>
      </c>
      <c r="AB435" t="s">
        <v>687</v>
      </c>
      <c r="AC435">
        <v>0</v>
      </c>
      <c r="AD435" t="s">
        <v>687</v>
      </c>
      <c r="AE435" t="s">
        <v>806</v>
      </c>
      <c r="AG435">
        <v>29000489</v>
      </c>
      <c r="AI435" s="2"/>
      <c r="AJ435" t="s">
        <v>1319</v>
      </c>
    </row>
    <row r="436" spans="1:36" x14ac:dyDescent="0.25">
      <c r="A436" t="s">
        <v>367</v>
      </c>
      <c r="B436">
        <v>12</v>
      </c>
      <c r="C436">
        <v>1</v>
      </c>
      <c r="D436" t="s">
        <v>686</v>
      </c>
      <c r="E436">
        <v>851</v>
      </c>
      <c r="F436">
        <v>13</v>
      </c>
      <c r="G436" t="s">
        <v>687</v>
      </c>
      <c r="H436" t="s">
        <v>690</v>
      </c>
      <c r="I436" t="s">
        <v>691</v>
      </c>
      <c r="J436" t="s">
        <v>687</v>
      </c>
      <c r="K436" t="s">
        <v>691</v>
      </c>
      <c r="L436" t="s">
        <v>687</v>
      </c>
      <c r="M436" t="s">
        <v>687</v>
      </c>
      <c r="N436" t="s">
        <v>687</v>
      </c>
      <c r="O436" t="s">
        <v>687</v>
      </c>
      <c r="P436" t="s">
        <v>687</v>
      </c>
      <c r="Q436" s="2">
        <v>0</v>
      </c>
      <c r="R436" t="s">
        <v>687</v>
      </c>
      <c r="S436" t="s">
        <v>690</v>
      </c>
      <c r="T436" t="s">
        <v>687</v>
      </c>
      <c r="U436">
        <v>0</v>
      </c>
      <c r="V436" t="s">
        <v>687</v>
      </c>
      <c r="X436" t="s">
        <v>687</v>
      </c>
      <c r="Y436" t="s">
        <v>691</v>
      </c>
      <c r="Z436">
        <v>1</v>
      </c>
      <c r="AA436">
        <v>0</v>
      </c>
      <c r="AB436" t="s">
        <v>687</v>
      </c>
      <c r="AC436">
        <v>0</v>
      </c>
      <c r="AD436" t="s">
        <v>687</v>
      </c>
      <c r="AE436">
        <v>15000225</v>
      </c>
      <c r="AF436">
        <v>1</v>
      </c>
      <c r="AG436">
        <v>15000004</v>
      </c>
      <c r="AH436">
        <v>1</v>
      </c>
      <c r="AI436" s="2"/>
      <c r="AJ436" t="s">
        <v>1318</v>
      </c>
    </row>
    <row r="437" spans="1:36" x14ac:dyDescent="0.25">
      <c r="A437" t="s">
        <v>1155</v>
      </c>
      <c r="B437">
        <v>20084</v>
      </c>
      <c r="C437">
        <v>1</v>
      </c>
      <c r="D437" t="s">
        <v>764</v>
      </c>
      <c r="E437">
        <v>657</v>
      </c>
      <c r="F437">
        <v>5</v>
      </c>
      <c r="G437" t="s">
        <v>687</v>
      </c>
      <c r="H437" t="s">
        <v>1303</v>
      </c>
      <c r="I437">
        <v>0</v>
      </c>
      <c r="J437" t="s">
        <v>687</v>
      </c>
      <c r="K437">
        <v>0</v>
      </c>
      <c r="L437" t="s">
        <v>687</v>
      </c>
      <c r="M437">
        <v>0</v>
      </c>
      <c r="N437" t="s">
        <v>687</v>
      </c>
      <c r="O437">
        <v>0</v>
      </c>
      <c r="P437" t="s">
        <v>687</v>
      </c>
      <c r="Q437" s="2">
        <v>0</v>
      </c>
      <c r="R437" t="s">
        <v>687</v>
      </c>
      <c r="S437">
        <v>0</v>
      </c>
      <c r="T437" t="s">
        <v>687</v>
      </c>
      <c r="U437">
        <v>0</v>
      </c>
      <c r="V437" t="s">
        <v>687</v>
      </c>
      <c r="X437" t="s">
        <v>687</v>
      </c>
      <c r="Y437">
        <v>0</v>
      </c>
      <c r="AA437">
        <v>0</v>
      </c>
      <c r="AB437" t="s">
        <v>687</v>
      </c>
      <c r="AC437">
        <v>0</v>
      </c>
      <c r="AD437" t="s">
        <v>687</v>
      </c>
      <c r="AE437">
        <v>20000833</v>
      </c>
      <c r="AG437">
        <v>20000228</v>
      </c>
      <c r="AI437" s="2"/>
      <c r="AJ437" t="s">
        <v>1319</v>
      </c>
    </row>
    <row r="438" spans="1:36" x14ac:dyDescent="0.25">
      <c r="A438" t="s">
        <v>793</v>
      </c>
      <c r="B438">
        <v>321</v>
      </c>
      <c r="C438">
        <v>1</v>
      </c>
      <c r="D438" t="s">
        <v>764</v>
      </c>
      <c r="E438">
        <v>851</v>
      </c>
      <c r="F438">
        <v>10</v>
      </c>
      <c r="G438" t="s">
        <v>687</v>
      </c>
      <c r="H438" t="s">
        <v>688</v>
      </c>
      <c r="I438" t="s">
        <v>688</v>
      </c>
      <c r="J438" t="s">
        <v>687</v>
      </c>
      <c r="K438" t="s">
        <v>1322</v>
      </c>
      <c r="L438" t="s">
        <v>687</v>
      </c>
      <c r="M438" t="s">
        <v>688</v>
      </c>
      <c r="N438" t="s">
        <v>687</v>
      </c>
      <c r="O438" t="s">
        <v>688</v>
      </c>
      <c r="P438" t="s">
        <v>687</v>
      </c>
      <c r="Q438" s="2">
        <v>0</v>
      </c>
      <c r="R438" t="s">
        <v>687</v>
      </c>
      <c r="S438" t="s">
        <v>688</v>
      </c>
      <c r="T438" t="s">
        <v>687</v>
      </c>
      <c r="U438">
        <v>0</v>
      </c>
      <c r="V438" t="s">
        <v>687</v>
      </c>
      <c r="X438" t="s">
        <v>687</v>
      </c>
      <c r="Y438" t="s">
        <v>688</v>
      </c>
      <c r="Z438">
        <v>1</v>
      </c>
      <c r="AA438">
        <v>0</v>
      </c>
      <c r="AB438" t="s">
        <v>687</v>
      </c>
      <c r="AC438">
        <v>0</v>
      </c>
      <c r="AD438" t="s">
        <v>687</v>
      </c>
      <c r="AE438">
        <v>7000315</v>
      </c>
      <c r="AF438">
        <v>1</v>
      </c>
      <c r="AG438">
        <v>7000009</v>
      </c>
      <c r="AH438">
        <v>1</v>
      </c>
      <c r="AI438" s="2"/>
      <c r="AJ438" t="s">
        <v>1320</v>
      </c>
    </row>
    <row r="439" spans="1:36" x14ac:dyDescent="0.25">
      <c r="A439" t="s">
        <v>1139</v>
      </c>
      <c r="B439">
        <v>11406</v>
      </c>
      <c r="C439">
        <v>1</v>
      </c>
      <c r="D439" t="s">
        <v>753</v>
      </c>
      <c r="E439">
        <v>450</v>
      </c>
      <c r="F439">
        <v>17</v>
      </c>
      <c r="G439" t="s">
        <v>728</v>
      </c>
      <c r="H439" t="s">
        <v>1303</v>
      </c>
      <c r="I439">
        <v>0</v>
      </c>
      <c r="J439" t="s">
        <v>728</v>
      </c>
      <c r="K439">
        <v>0</v>
      </c>
      <c r="L439" t="s">
        <v>728</v>
      </c>
      <c r="M439">
        <v>0</v>
      </c>
      <c r="N439" t="s">
        <v>728</v>
      </c>
      <c r="O439">
        <v>0</v>
      </c>
      <c r="P439" t="s">
        <v>728</v>
      </c>
      <c r="Q439" s="2">
        <v>0</v>
      </c>
      <c r="R439" t="s">
        <v>728</v>
      </c>
      <c r="S439">
        <v>0</v>
      </c>
      <c r="T439" t="s">
        <v>728</v>
      </c>
      <c r="U439">
        <v>0</v>
      </c>
      <c r="V439" t="s">
        <v>728</v>
      </c>
      <c r="X439" t="s">
        <v>728</v>
      </c>
      <c r="Y439">
        <v>0</v>
      </c>
      <c r="AA439">
        <v>0</v>
      </c>
      <c r="AB439" t="s">
        <v>728</v>
      </c>
      <c r="AC439">
        <v>0</v>
      </c>
      <c r="AD439" t="s">
        <v>728</v>
      </c>
      <c r="AE439" t="s">
        <v>806</v>
      </c>
      <c r="AG439" t="s">
        <v>806</v>
      </c>
      <c r="AI439" s="2"/>
      <c r="AJ439" s="11" t="s">
        <v>1319</v>
      </c>
    </row>
    <row r="440" spans="1:36" x14ac:dyDescent="0.25">
      <c r="A440" t="s">
        <v>1096</v>
      </c>
      <c r="B440">
        <v>6652</v>
      </c>
      <c r="C440">
        <v>1</v>
      </c>
      <c r="D440" t="s">
        <v>692</v>
      </c>
      <c r="E440">
        <v>480</v>
      </c>
      <c r="F440">
        <v>9</v>
      </c>
      <c r="G440" t="s">
        <v>687</v>
      </c>
      <c r="H440" t="s">
        <v>702</v>
      </c>
      <c r="I440" t="s">
        <v>691</v>
      </c>
      <c r="J440" t="s">
        <v>687</v>
      </c>
      <c r="K440" t="s">
        <v>691</v>
      </c>
      <c r="L440" t="s">
        <v>687</v>
      </c>
      <c r="M440" t="s">
        <v>687</v>
      </c>
      <c r="N440" t="s">
        <v>687</v>
      </c>
      <c r="O440" t="s">
        <v>691</v>
      </c>
      <c r="P440" t="s">
        <v>687</v>
      </c>
      <c r="Q440" s="2">
        <v>0</v>
      </c>
      <c r="R440" t="s">
        <v>687</v>
      </c>
      <c r="S440">
        <v>0</v>
      </c>
      <c r="T440" t="s">
        <v>687</v>
      </c>
      <c r="U440">
        <v>0</v>
      </c>
      <c r="V440" t="s">
        <v>687</v>
      </c>
      <c r="X440" t="s">
        <v>687</v>
      </c>
      <c r="Y440" t="s">
        <v>702</v>
      </c>
      <c r="Z440">
        <v>1</v>
      </c>
      <c r="AA440">
        <v>0</v>
      </c>
      <c r="AB440" t="s">
        <v>687</v>
      </c>
      <c r="AC440">
        <v>0</v>
      </c>
      <c r="AD440" t="s">
        <v>687</v>
      </c>
      <c r="AE440">
        <v>43000440</v>
      </c>
      <c r="AG440">
        <v>43000048</v>
      </c>
      <c r="AH440">
        <v>1</v>
      </c>
      <c r="AI440" s="2"/>
      <c r="AJ440" t="s">
        <v>1318</v>
      </c>
    </row>
    <row r="441" spans="1:36" x14ac:dyDescent="0.25">
      <c r="A441" t="s">
        <v>450</v>
      </c>
      <c r="B441">
        <v>925</v>
      </c>
      <c r="C441">
        <v>2</v>
      </c>
      <c r="D441" t="s">
        <v>908</v>
      </c>
      <c r="E441">
        <v>390</v>
      </c>
      <c r="F441">
        <v>9</v>
      </c>
      <c r="G441" t="s">
        <v>687</v>
      </c>
      <c r="H441" t="s">
        <v>690</v>
      </c>
      <c r="I441" t="s">
        <v>691</v>
      </c>
      <c r="J441" t="s">
        <v>687</v>
      </c>
      <c r="K441" t="s">
        <v>691</v>
      </c>
      <c r="L441" t="s">
        <v>687</v>
      </c>
      <c r="M441" t="s">
        <v>687</v>
      </c>
      <c r="N441" t="s">
        <v>687</v>
      </c>
      <c r="O441">
        <v>0</v>
      </c>
      <c r="P441" t="s">
        <v>687</v>
      </c>
      <c r="Q441" s="2">
        <v>0</v>
      </c>
      <c r="R441" t="s">
        <v>687</v>
      </c>
      <c r="S441" t="s">
        <v>690</v>
      </c>
      <c r="T441" t="s">
        <v>687</v>
      </c>
      <c r="U441">
        <v>0</v>
      </c>
      <c r="V441" t="s">
        <v>687</v>
      </c>
      <c r="X441" t="s">
        <v>687</v>
      </c>
      <c r="Y441" t="s">
        <v>687</v>
      </c>
      <c r="Z441">
        <v>1</v>
      </c>
      <c r="AA441">
        <v>0</v>
      </c>
      <c r="AB441" t="s">
        <v>687</v>
      </c>
      <c r="AC441">
        <v>0</v>
      </c>
      <c r="AD441" t="s">
        <v>687</v>
      </c>
      <c r="AE441">
        <v>60000190</v>
      </c>
      <c r="AF441">
        <v>1</v>
      </c>
      <c r="AG441">
        <v>60000019</v>
      </c>
      <c r="AH441">
        <v>1</v>
      </c>
      <c r="AI441" s="2"/>
      <c r="AJ441" t="s">
        <v>1318</v>
      </c>
    </row>
    <row r="442" spans="1:36" x14ac:dyDescent="0.25">
      <c r="A442" t="s">
        <v>211</v>
      </c>
      <c r="B442">
        <v>490</v>
      </c>
      <c r="C442">
        <v>1</v>
      </c>
      <c r="D442" t="s">
        <v>757</v>
      </c>
      <c r="E442">
        <v>791</v>
      </c>
      <c r="F442">
        <v>9</v>
      </c>
      <c r="G442" t="s">
        <v>687</v>
      </c>
      <c r="H442" t="s">
        <v>702</v>
      </c>
      <c r="I442" t="s">
        <v>691</v>
      </c>
      <c r="J442" t="s">
        <v>687</v>
      </c>
      <c r="K442" t="s">
        <v>691</v>
      </c>
      <c r="L442" t="s">
        <v>687</v>
      </c>
      <c r="M442" t="s">
        <v>687</v>
      </c>
      <c r="N442" t="s">
        <v>687</v>
      </c>
      <c r="O442" t="s">
        <v>691</v>
      </c>
      <c r="P442" t="s">
        <v>687</v>
      </c>
      <c r="Q442" s="2">
        <v>0</v>
      </c>
      <c r="R442" t="s">
        <v>687</v>
      </c>
      <c r="S442" t="s">
        <v>691</v>
      </c>
      <c r="T442" t="s">
        <v>687</v>
      </c>
      <c r="U442">
        <v>0</v>
      </c>
      <c r="V442" t="s">
        <v>687</v>
      </c>
      <c r="X442" t="s">
        <v>687</v>
      </c>
      <c r="Y442" t="s">
        <v>702</v>
      </c>
      <c r="Z442">
        <v>1</v>
      </c>
      <c r="AA442">
        <v>0</v>
      </c>
      <c r="AB442" t="s">
        <v>687</v>
      </c>
      <c r="AC442">
        <v>0</v>
      </c>
      <c r="AD442" t="s">
        <v>687</v>
      </c>
      <c r="AE442">
        <v>21001623</v>
      </c>
      <c r="AF442">
        <v>1</v>
      </c>
      <c r="AG442">
        <v>21000270</v>
      </c>
      <c r="AH442">
        <v>1</v>
      </c>
      <c r="AI442" s="2"/>
      <c r="AJ442" t="s">
        <v>1318</v>
      </c>
    </row>
    <row r="443" spans="1:36" x14ac:dyDescent="0.25">
      <c r="A443" t="s">
        <v>128</v>
      </c>
      <c r="B443">
        <v>322</v>
      </c>
      <c r="C443">
        <v>1</v>
      </c>
      <c r="D443" t="s">
        <v>764</v>
      </c>
      <c r="E443">
        <v>820</v>
      </c>
      <c r="F443">
        <v>9</v>
      </c>
      <c r="G443" t="s">
        <v>687</v>
      </c>
      <c r="H443" t="s">
        <v>690</v>
      </c>
      <c r="I443" t="s">
        <v>691</v>
      </c>
      <c r="J443" t="s">
        <v>687</v>
      </c>
      <c r="K443" t="s">
        <v>691</v>
      </c>
      <c r="L443" t="s">
        <v>687</v>
      </c>
      <c r="M443" t="s">
        <v>687</v>
      </c>
      <c r="N443" t="s">
        <v>687</v>
      </c>
      <c r="O443">
        <v>0</v>
      </c>
      <c r="P443" t="s">
        <v>687</v>
      </c>
      <c r="Q443" s="2">
        <v>0</v>
      </c>
      <c r="R443">
        <v>0</v>
      </c>
      <c r="S443">
        <v>0</v>
      </c>
      <c r="T443">
        <v>0</v>
      </c>
      <c r="U443" t="s">
        <v>691</v>
      </c>
      <c r="V443" t="s">
        <v>687</v>
      </c>
      <c r="X443" t="s">
        <v>687</v>
      </c>
      <c r="Y443" t="s">
        <v>690</v>
      </c>
      <c r="Z443">
        <v>2</v>
      </c>
      <c r="AA443">
        <v>0</v>
      </c>
      <c r="AB443" t="s">
        <v>687</v>
      </c>
      <c r="AC443" t="s">
        <v>688</v>
      </c>
      <c r="AD443" t="s">
        <v>687</v>
      </c>
      <c r="AE443">
        <v>13000106</v>
      </c>
      <c r="AF443">
        <v>1</v>
      </c>
      <c r="AG443">
        <v>13000063</v>
      </c>
      <c r="AH443">
        <v>1</v>
      </c>
      <c r="AI443" s="2"/>
      <c r="AJ443" t="s">
        <v>1318</v>
      </c>
    </row>
    <row r="444" spans="1:36" x14ac:dyDescent="0.25">
      <c r="A444" t="s">
        <v>129</v>
      </c>
      <c r="B444">
        <v>323</v>
      </c>
      <c r="C444">
        <v>1</v>
      </c>
      <c r="D444" t="s">
        <v>764</v>
      </c>
      <c r="E444">
        <v>787</v>
      </c>
      <c r="F444">
        <v>9</v>
      </c>
      <c r="G444" t="s">
        <v>687</v>
      </c>
      <c r="H444" t="s">
        <v>690</v>
      </c>
      <c r="I444" t="s">
        <v>691</v>
      </c>
      <c r="J444" t="s">
        <v>687</v>
      </c>
      <c r="K444" t="s">
        <v>691</v>
      </c>
      <c r="L444" t="s">
        <v>687</v>
      </c>
      <c r="M444" t="s">
        <v>687</v>
      </c>
      <c r="N444" t="s">
        <v>687</v>
      </c>
      <c r="O444" t="s">
        <v>691</v>
      </c>
      <c r="P444" t="s">
        <v>687</v>
      </c>
      <c r="Q444" s="2">
        <v>0</v>
      </c>
      <c r="R444">
        <v>0</v>
      </c>
      <c r="S444">
        <v>0</v>
      </c>
      <c r="T444">
        <v>0</v>
      </c>
      <c r="U444" t="s">
        <v>687</v>
      </c>
      <c r="V444" t="s">
        <v>687</v>
      </c>
      <c r="X444" t="s">
        <v>687</v>
      </c>
      <c r="Y444" t="s">
        <v>690</v>
      </c>
      <c r="Z444">
        <v>2</v>
      </c>
      <c r="AA444">
        <v>0</v>
      </c>
      <c r="AB444" t="s">
        <v>687</v>
      </c>
      <c r="AC444" t="s">
        <v>691</v>
      </c>
      <c r="AD444" t="s">
        <v>687</v>
      </c>
      <c r="AE444">
        <v>1000095</v>
      </c>
      <c r="AF444">
        <v>1</v>
      </c>
      <c r="AG444">
        <v>1000108</v>
      </c>
      <c r="AH444">
        <v>1</v>
      </c>
      <c r="AI444" s="2"/>
      <c r="AJ444" t="s">
        <v>1318</v>
      </c>
    </row>
    <row r="445" spans="1:36" x14ac:dyDescent="0.25">
      <c r="A445" t="s">
        <v>921</v>
      </c>
      <c r="B445">
        <v>967</v>
      </c>
      <c r="C445">
        <v>4</v>
      </c>
      <c r="D445" t="s">
        <v>917</v>
      </c>
      <c r="E445">
        <v>580</v>
      </c>
      <c r="F445">
        <v>10</v>
      </c>
      <c r="G445" t="s">
        <v>687</v>
      </c>
      <c r="H445" t="s">
        <v>691</v>
      </c>
      <c r="I445" t="s">
        <v>688</v>
      </c>
      <c r="J445" t="s">
        <v>687</v>
      </c>
      <c r="K445" t="s">
        <v>691</v>
      </c>
      <c r="L445" t="s">
        <v>687</v>
      </c>
      <c r="M445" t="s">
        <v>687</v>
      </c>
      <c r="N445" t="s">
        <v>687</v>
      </c>
      <c r="O445" t="s">
        <v>688</v>
      </c>
      <c r="P445" t="s">
        <v>687</v>
      </c>
      <c r="Q445" s="2">
        <v>0</v>
      </c>
      <c r="R445" t="s">
        <v>687</v>
      </c>
      <c r="S445" t="s">
        <v>691</v>
      </c>
      <c r="T445" t="s">
        <v>687</v>
      </c>
      <c r="U445">
        <v>0</v>
      </c>
      <c r="V445" t="s">
        <v>687</v>
      </c>
      <c r="X445" t="s">
        <v>687</v>
      </c>
      <c r="Y445" t="s">
        <v>688</v>
      </c>
      <c r="Z445">
        <v>1</v>
      </c>
      <c r="AA445">
        <v>0</v>
      </c>
      <c r="AB445" t="s">
        <v>687</v>
      </c>
      <c r="AC445">
        <v>0</v>
      </c>
      <c r="AD445" t="s">
        <v>687</v>
      </c>
      <c r="AE445">
        <v>42000896</v>
      </c>
      <c r="AF445">
        <v>1</v>
      </c>
      <c r="AG445">
        <v>42000895</v>
      </c>
      <c r="AH445">
        <v>1</v>
      </c>
      <c r="AI445" s="2"/>
      <c r="AJ445" t="s">
        <v>1318</v>
      </c>
    </row>
    <row r="446" spans="1:36" x14ac:dyDescent="0.25">
      <c r="A446" t="s">
        <v>1168</v>
      </c>
      <c r="B446">
        <v>2607</v>
      </c>
      <c r="C446">
        <v>2</v>
      </c>
      <c r="D446" t="s">
        <v>908</v>
      </c>
      <c r="E446" s="2">
        <v>360</v>
      </c>
      <c r="F446" s="2">
        <v>17</v>
      </c>
      <c r="G446" t="s">
        <v>687</v>
      </c>
      <c r="H446" t="s">
        <v>1303</v>
      </c>
      <c r="I446" s="2">
        <v>0</v>
      </c>
      <c r="J446" t="s">
        <v>687</v>
      </c>
      <c r="K446" s="2">
        <v>0</v>
      </c>
      <c r="L446" t="s">
        <v>687</v>
      </c>
      <c r="M446">
        <v>0</v>
      </c>
      <c r="N446" t="s">
        <v>687</v>
      </c>
      <c r="O446" s="2">
        <v>0</v>
      </c>
      <c r="P446" t="s">
        <v>687</v>
      </c>
      <c r="Q446" s="2">
        <v>0</v>
      </c>
      <c r="R446" t="s">
        <v>687</v>
      </c>
      <c r="S446" s="2">
        <v>0</v>
      </c>
      <c r="T446" t="s">
        <v>687</v>
      </c>
      <c r="U446" s="2">
        <v>0</v>
      </c>
      <c r="V446" t="s">
        <v>687</v>
      </c>
      <c r="W446" s="2"/>
      <c r="X446" t="s">
        <v>687</v>
      </c>
      <c r="Y446" s="2">
        <v>0</v>
      </c>
      <c r="Z446" s="2"/>
      <c r="AA446" s="2">
        <v>0</v>
      </c>
      <c r="AB446" t="s">
        <v>687</v>
      </c>
      <c r="AC446" s="2">
        <v>0</v>
      </c>
      <c r="AD446" t="s">
        <v>687</v>
      </c>
      <c r="AE446" t="s">
        <v>806</v>
      </c>
      <c r="AF446" s="2"/>
      <c r="AG446" t="s">
        <v>806</v>
      </c>
      <c r="AH446" s="2"/>
      <c r="AI446" s="2"/>
      <c r="AJ446" t="s">
        <v>1319</v>
      </c>
    </row>
    <row r="447" spans="1:36" x14ac:dyDescent="0.25">
      <c r="A447" t="s">
        <v>1031</v>
      </c>
      <c r="B447">
        <v>2206</v>
      </c>
      <c r="C447">
        <v>2</v>
      </c>
      <c r="D447" t="s">
        <v>896</v>
      </c>
      <c r="E447">
        <v>265</v>
      </c>
      <c r="F447">
        <v>17</v>
      </c>
      <c r="G447" t="s">
        <v>687</v>
      </c>
      <c r="H447" t="s">
        <v>1303</v>
      </c>
      <c r="I447">
        <v>0</v>
      </c>
      <c r="J447" t="s">
        <v>687</v>
      </c>
      <c r="K447">
        <v>0</v>
      </c>
      <c r="L447" t="s">
        <v>687</v>
      </c>
      <c r="M447">
        <v>0</v>
      </c>
      <c r="N447" t="s">
        <v>687</v>
      </c>
      <c r="O447">
        <v>0</v>
      </c>
      <c r="P447" t="s">
        <v>687</v>
      </c>
      <c r="Q447" s="2">
        <v>0</v>
      </c>
      <c r="R447" t="s">
        <v>687</v>
      </c>
      <c r="S447">
        <v>0</v>
      </c>
      <c r="T447" t="s">
        <v>687</v>
      </c>
      <c r="U447">
        <v>0</v>
      </c>
      <c r="V447" t="s">
        <v>687</v>
      </c>
      <c r="X447" t="s">
        <v>687</v>
      </c>
      <c r="Y447">
        <v>0</v>
      </c>
      <c r="AA447">
        <v>0</v>
      </c>
      <c r="AB447" t="s">
        <v>687</v>
      </c>
      <c r="AC447">
        <v>0</v>
      </c>
      <c r="AD447" t="s">
        <v>687</v>
      </c>
      <c r="AE447" t="s">
        <v>806</v>
      </c>
      <c r="AG447" t="s">
        <v>806</v>
      </c>
      <c r="AI447" s="2"/>
      <c r="AJ447" t="s">
        <v>1319</v>
      </c>
    </row>
    <row r="448" spans="1:36" x14ac:dyDescent="0.25">
      <c r="A448" t="s">
        <v>368</v>
      </c>
      <c r="B448">
        <v>766</v>
      </c>
      <c r="C448">
        <v>2</v>
      </c>
      <c r="D448" t="s">
        <v>895</v>
      </c>
      <c r="E448">
        <v>159</v>
      </c>
      <c r="F448">
        <v>9</v>
      </c>
      <c r="G448" t="s">
        <v>687</v>
      </c>
      <c r="H448" t="s">
        <v>702</v>
      </c>
      <c r="I448" t="s">
        <v>691</v>
      </c>
      <c r="J448" t="s">
        <v>687</v>
      </c>
      <c r="K448" t="s">
        <v>691</v>
      </c>
      <c r="L448" t="s">
        <v>687</v>
      </c>
      <c r="M448" t="s">
        <v>687</v>
      </c>
      <c r="N448" t="s">
        <v>687</v>
      </c>
      <c r="O448" t="s">
        <v>691</v>
      </c>
      <c r="P448" t="s">
        <v>687</v>
      </c>
      <c r="Q448" s="2">
        <v>0</v>
      </c>
      <c r="R448">
        <v>0</v>
      </c>
      <c r="S448">
        <v>0</v>
      </c>
      <c r="T448">
        <v>0</v>
      </c>
      <c r="U448" t="s">
        <v>687</v>
      </c>
      <c r="V448" t="s">
        <v>687</v>
      </c>
      <c r="X448" t="s">
        <v>687</v>
      </c>
      <c r="Y448" t="s">
        <v>690</v>
      </c>
      <c r="Z448">
        <v>2</v>
      </c>
      <c r="AA448">
        <v>0</v>
      </c>
      <c r="AB448" t="s">
        <v>687</v>
      </c>
      <c r="AC448" t="s">
        <v>702</v>
      </c>
      <c r="AD448" t="s">
        <v>687</v>
      </c>
      <c r="AE448">
        <v>50000215</v>
      </c>
      <c r="AF448">
        <v>1</v>
      </c>
      <c r="AG448">
        <v>50000036</v>
      </c>
      <c r="AH448">
        <v>1</v>
      </c>
      <c r="AI448" s="2"/>
      <c r="AJ448" t="s">
        <v>1318</v>
      </c>
    </row>
    <row r="449" spans="1:36" x14ac:dyDescent="0.25">
      <c r="A449" t="s">
        <v>1041</v>
      </c>
      <c r="B449">
        <v>2308</v>
      </c>
      <c r="C449">
        <v>2</v>
      </c>
      <c r="D449" t="s">
        <v>895</v>
      </c>
      <c r="E449">
        <v>201</v>
      </c>
      <c r="F449">
        <v>17</v>
      </c>
      <c r="G449" t="s">
        <v>687</v>
      </c>
      <c r="H449" t="s">
        <v>1303</v>
      </c>
      <c r="I449">
        <v>0</v>
      </c>
      <c r="J449" t="s">
        <v>687</v>
      </c>
      <c r="K449">
        <v>0</v>
      </c>
      <c r="L449" t="s">
        <v>687</v>
      </c>
      <c r="M449">
        <v>0</v>
      </c>
      <c r="N449" t="s">
        <v>687</v>
      </c>
      <c r="O449">
        <v>0</v>
      </c>
      <c r="P449" t="s">
        <v>687</v>
      </c>
      <c r="Q449" s="2">
        <v>0</v>
      </c>
      <c r="R449" t="s">
        <v>687</v>
      </c>
      <c r="S449">
        <v>0</v>
      </c>
      <c r="T449" t="s">
        <v>687</v>
      </c>
      <c r="U449">
        <v>0</v>
      </c>
      <c r="V449" t="s">
        <v>687</v>
      </c>
      <c r="X449" t="s">
        <v>687</v>
      </c>
      <c r="Y449">
        <v>0</v>
      </c>
      <c r="AA449">
        <v>0</v>
      </c>
      <c r="AB449" t="s">
        <v>687</v>
      </c>
      <c r="AC449">
        <v>0</v>
      </c>
      <c r="AD449" t="s">
        <v>687</v>
      </c>
      <c r="AE449" t="s">
        <v>806</v>
      </c>
      <c r="AG449" t="s">
        <v>806</v>
      </c>
      <c r="AI449" s="2"/>
      <c r="AJ449" t="s">
        <v>1319</v>
      </c>
    </row>
    <row r="450" spans="1:36" x14ac:dyDescent="0.25">
      <c r="A450" t="s">
        <v>659</v>
      </c>
      <c r="B450">
        <v>36617</v>
      </c>
      <c r="C450">
        <v>2</v>
      </c>
      <c r="D450" t="s">
        <v>900</v>
      </c>
      <c r="E450">
        <v>376</v>
      </c>
      <c r="F450">
        <v>13</v>
      </c>
      <c r="G450" t="s">
        <v>687</v>
      </c>
      <c r="H450" t="s">
        <v>702</v>
      </c>
      <c r="I450" t="s">
        <v>691</v>
      </c>
      <c r="J450" t="s">
        <v>687</v>
      </c>
      <c r="K450" t="s">
        <v>691</v>
      </c>
      <c r="L450" t="s">
        <v>687</v>
      </c>
      <c r="M450" t="s">
        <v>687</v>
      </c>
      <c r="N450" t="s">
        <v>687</v>
      </c>
      <c r="O450" t="s">
        <v>691</v>
      </c>
      <c r="P450" t="s">
        <v>687</v>
      </c>
      <c r="Q450" s="2">
        <v>0</v>
      </c>
      <c r="R450" t="s">
        <v>687</v>
      </c>
      <c r="S450" t="s">
        <v>702</v>
      </c>
      <c r="T450" t="s">
        <v>687</v>
      </c>
      <c r="U450">
        <v>0</v>
      </c>
      <c r="V450" t="s">
        <v>687</v>
      </c>
      <c r="X450" t="s">
        <v>687</v>
      </c>
      <c r="Y450" t="s">
        <v>702</v>
      </c>
      <c r="Z450">
        <v>1</v>
      </c>
      <c r="AA450">
        <v>0</v>
      </c>
      <c r="AB450" t="s">
        <v>687</v>
      </c>
      <c r="AC450">
        <v>0</v>
      </c>
      <c r="AD450" t="s">
        <v>687</v>
      </c>
      <c r="AE450">
        <v>61000404</v>
      </c>
      <c r="AF450">
        <v>1</v>
      </c>
      <c r="AG450">
        <v>61000030</v>
      </c>
      <c r="AH450">
        <v>1</v>
      </c>
      <c r="AI450" s="2"/>
      <c r="AJ450" t="s">
        <v>1318</v>
      </c>
    </row>
    <row r="451" spans="1:36" x14ac:dyDescent="0.25">
      <c r="A451" t="s">
        <v>212</v>
      </c>
      <c r="B451">
        <v>491</v>
      </c>
      <c r="C451">
        <v>1</v>
      </c>
      <c r="D451" t="s">
        <v>757</v>
      </c>
      <c r="E451">
        <v>740</v>
      </c>
      <c r="F451">
        <v>9</v>
      </c>
      <c r="G451" t="s">
        <v>687</v>
      </c>
      <c r="H451" t="s">
        <v>691</v>
      </c>
      <c r="I451" t="s">
        <v>688</v>
      </c>
      <c r="J451" t="s">
        <v>687</v>
      </c>
      <c r="K451" t="s">
        <v>688</v>
      </c>
      <c r="L451" t="s">
        <v>687</v>
      </c>
      <c r="M451" t="s">
        <v>687</v>
      </c>
      <c r="N451" t="s">
        <v>687</v>
      </c>
      <c r="O451" t="s">
        <v>688</v>
      </c>
      <c r="P451" t="s">
        <v>687</v>
      </c>
      <c r="Q451" s="2">
        <v>0</v>
      </c>
      <c r="R451">
        <v>0</v>
      </c>
      <c r="S451">
        <v>0</v>
      </c>
      <c r="T451">
        <v>0</v>
      </c>
      <c r="U451" t="s">
        <v>691</v>
      </c>
      <c r="V451" t="s">
        <v>687</v>
      </c>
      <c r="X451" t="s">
        <v>687</v>
      </c>
      <c r="Y451" t="s">
        <v>687</v>
      </c>
      <c r="Z451">
        <v>2</v>
      </c>
      <c r="AA451">
        <v>0</v>
      </c>
      <c r="AB451" t="s">
        <v>687</v>
      </c>
      <c r="AC451" t="s">
        <v>691</v>
      </c>
      <c r="AD451" t="s">
        <v>687</v>
      </c>
      <c r="AE451">
        <v>21001684</v>
      </c>
      <c r="AF451">
        <v>1</v>
      </c>
      <c r="AG451">
        <v>21000388</v>
      </c>
      <c r="AH451">
        <v>1</v>
      </c>
      <c r="AI451" s="2"/>
      <c r="AJ451" t="s">
        <v>1319</v>
      </c>
    </row>
    <row r="452" spans="1:36" x14ac:dyDescent="0.25">
      <c r="A452" t="s">
        <v>794</v>
      </c>
      <c r="B452">
        <v>325</v>
      </c>
      <c r="C452">
        <v>1</v>
      </c>
      <c r="D452" t="s">
        <v>764</v>
      </c>
      <c r="E452">
        <v>787</v>
      </c>
      <c r="F452">
        <v>13</v>
      </c>
      <c r="G452" t="s">
        <v>687</v>
      </c>
      <c r="H452" t="s">
        <v>690</v>
      </c>
      <c r="I452" t="s">
        <v>688</v>
      </c>
      <c r="J452" t="s">
        <v>687</v>
      </c>
      <c r="K452" t="s">
        <v>691</v>
      </c>
      <c r="L452" t="s">
        <v>687</v>
      </c>
      <c r="M452" t="s">
        <v>687</v>
      </c>
      <c r="N452" t="s">
        <v>687</v>
      </c>
      <c r="O452">
        <v>0</v>
      </c>
      <c r="P452" t="s">
        <v>687</v>
      </c>
      <c r="Q452" s="2">
        <v>0</v>
      </c>
      <c r="R452" t="s">
        <v>687</v>
      </c>
      <c r="S452" t="s">
        <v>688</v>
      </c>
      <c r="T452" t="s">
        <v>687</v>
      </c>
      <c r="U452">
        <v>0</v>
      </c>
      <c r="V452" t="s">
        <v>687</v>
      </c>
      <c r="X452" t="s">
        <v>687</v>
      </c>
      <c r="Y452" t="s">
        <v>690</v>
      </c>
      <c r="Z452">
        <v>2</v>
      </c>
      <c r="AA452">
        <v>0</v>
      </c>
      <c r="AB452" t="s">
        <v>687</v>
      </c>
      <c r="AC452" t="s">
        <v>687</v>
      </c>
      <c r="AD452" t="s">
        <v>687</v>
      </c>
      <c r="AE452">
        <v>9000205</v>
      </c>
      <c r="AF452">
        <v>1</v>
      </c>
      <c r="AG452">
        <v>9000204</v>
      </c>
      <c r="AH452">
        <v>1</v>
      </c>
      <c r="AI452" s="2"/>
      <c r="AJ452" t="s">
        <v>1318</v>
      </c>
    </row>
    <row r="453" spans="1:36" x14ac:dyDescent="0.25">
      <c r="A453" t="s">
        <v>369</v>
      </c>
      <c r="B453">
        <v>767</v>
      </c>
      <c r="C453">
        <v>2</v>
      </c>
      <c r="D453" t="s">
        <v>895</v>
      </c>
      <c r="E453">
        <v>230</v>
      </c>
      <c r="F453">
        <v>13</v>
      </c>
      <c r="G453" t="s">
        <v>687</v>
      </c>
      <c r="H453" t="s">
        <v>702</v>
      </c>
      <c r="I453" t="s">
        <v>688</v>
      </c>
      <c r="J453" t="s">
        <v>687</v>
      </c>
      <c r="K453" t="s">
        <v>687</v>
      </c>
      <c r="L453" t="s">
        <v>687</v>
      </c>
      <c r="M453" t="s">
        <v>687</v>
      </c>
      <c r="N453" t="s">
        <v>687</v>
      </c>
      <c r="O453" t="s">
        <v>691</v>
      </c>
      <c r="P453" t="s">
        <v>687</v>
      </c>
      <c r="Q453" s="2">
        <v>0</v>
      </c>
      <c r="R453" t="s">
        <v>687</v>
      </c>
      <c r="S453" t="s">
        <v>702</v>
      </c>
      <c r="T453" t="s">
        <v>687</v>
      </c>
      <c r="U453">
        <v>0</v>
      </c>
      <c r="V453" t="s">
        <v>687</v>
      </c>
      <c r="X453" t="s">
        <v>687</v>
      </c>
      <c r="Y453" t="s">
        <v>691</v>
      </c>
      <c r="Z453">
        <v>1</v>
      </c>
      <c r="AA453">
        <v>0</v>
      </c>
      <c r="AB453" t="s">
        <v>687</v>
      </c>
      <c r="AC453" t="s">
        <v>690</v>
      </c>
      <c r="AD453" t="s">
        <v>687</v>
      </c>
      <c r="AE453">
        <v>50000247</v>
      </c>
      <c r="AF453">
        <v>1</v>
      </c>
      <c r="AG453">
        <v>50000121</v>
      </c>
      <c r="AH453">
        <v>1</v>
      </c>
      <c r="AI453" s="2"/>
      <c r="AJ453" t="s">
        <v>1319</v>
      </c>
    </row>
    <row r="454" spans="1:36" x14ac:dyDescent="0.25">
      <c r="A454" t="s">
        <v>893</v>
      </c>
      <c r="B454">
        <v>671</v>
      </c>
      <c r="C454">
        <v>2</v>
      </c>
      <c r="D454" t="s">
        <v>891</v>
      </c>
      <c r="E454">
        <v>326</v>
      </c>
      <c r="F454">
        <v>10</v>
      </c>
      <c r="G454" t="s">
        <v>687</v>
      </c>
      <c r="H454" t="s">
        <v>687</v>
      </c>
      <c r="I454" t="s">
        <v>688</v>
      </c>
      <c r="J454" t="s">
        <v>687</v>
      </c>
      <c r="K454" t="s">
        <v>687</v>
      </c>
      <c r="L454" t="s">
        <v>687</v>
      </c>
      <c r="M454" t="s">
        <v>687</v>
      </c>
      <c r="N454" t="s">
        <v>687</v>
      </c>
      <c r="O454" t="s">
        <v>688</v>
      </c>
      <c r="P454" t="s">
        <v>687</v>
      </c>
      <c r="Q454" s="2">
        <v>0</v>
      </c>
      <c r="R454" t="s">
        <v>687</v>
      </c>
      <c r="S454" t="s">
        <v>687</v>
      </c>
      <c r="T454" t="s">
        <v>687</v>
      </c>
      <c r="U454">
        <v>0</v>
      </c>
      <c r="V454" t="s">
        <v>687</v>
      </c>
      <c r="X454" t="s">
        <v>687</v>
      </c>
      <c r="Y454" t="s">
        <v>688</v>
      </c>
      <c r="Z454">
        <v>1</v>
      </c>
      <c r="AA454">
        <v>0</v>
      </c>
      <c r="AB454" t="s">
        <v>687</v>
      </c>
      <c r="AC454">
        <v>0</v>
      </c>
      <c r="AD454" t="s">
        <v>687</v>
      </c>
      <c r="AE454">
        <v>51000505</v>
      </c>
      <c r="AF454">
        <v>1</v>
      </c>
      <c r="AG454">
        <v>51000487</v>
      </c>
      <c r="AH454">
        <v>1</v>
      </c>
      <c r="AI454" s="2"/>
      <c r="AJ454" t="s">
        <v>1320</v>
      </c>
    </row>
    <row r="455" spans="1:36" x14ac:dyDescent="0.25">
      <c r="A455" t="s">
        <v>894</v>
      </c>
      <c r="B455">
        <v>672</v>
      </c>
      <c r="C455">
        <v>2</v>
      </c>
      <c r="D455" t="s">
        <v>891</v>
      </c>
      <c r="E455">
        <v>326</v>
      </c>
      <c r="F455">
        <v>9</v>
      </c>
      <c r="G455" t="s">
        <v>687</v>
      </c>
      <c r="H455" t="s">
        <v>688</v>
      </c>
      <c r="I455" t="s">
        <v>688</v>
      </c>
      <c r="J455" t="s">
        <v>687</v>
      </c>
      <c r="K455" t="s">
        <v>688</v>
      </c>
      <c r="L455" t="s">
        <v>687</v>
      </c>
      <c r="M455" t="s">
        <v>688</v>
      </c>
      <c r="N455" t="s">
        <v>687</v>
      </c>
      <c r="O455" t="s">
        <v>688</v>
      </c>
      <c r="P455" t="s">
        <v>687</v>
      </c>
      <c r="Q455" s="2">
        <v>0</v>
      </c>
      <c r="R455" t="s">
        <v>687</v>
      </c>
      <c r="S455" t="s">
        <v>688</v>
      </c>
      <c r="T455" t="s">
        <v>687</v>
      </c>
      <c r="U455">
        <v>0</v>
      </c>
      <c r="V455" t="s">
        <v>687</v>
      </c>
      <c r="X455" t="s">
        <v>687</v>
      </c>
      <c r="Y455" t="s">
        <v>688</v>
      </c>
      <c r="Z455">
        <v>1</v>
      </c>
      <c r="AA455">
        <v>0</v>
      </c>
      <c r="AB455" t="s">
        <v>687</v>
      </c>
      <c r="AC455">
        <v>0</v>
      </c>
      <c r="AD455" t="s">
        <v>687</v>
      </c>
      <c r="AE455">
        <v>51000490</v>
      </c>
      <c r="AF455">
        <v>1</v>
      </c>
      <c r="AG455">
        <v>51000489</v>
      </c>
      <c r="AH455">
        <v>1</v>
      </c>
      <c r="AI455" s="2"/>
      <c r="AJ455" t="s">
        <v>1320</v>
      </c>
    </row>
    <row r="456" spans="1:36" x14ac:dyDescent="0.25">
      <c r="A456" t="s">
        <v>333</v>
      </c>
      <c r="B456">
        <v>713</v>
      </c>
      <c r="C456">
        <v>2</v>
      </c>
      <c r="D456" t="s">
        <v>896</v>
      </c>
      <c r="E456">
        <v>240</v>
      </c>
      <c r="F456">
        <v>9</v>
      </c>
      <c r="G456" t="s">
        <v>687</v>
      </c>
      <c r="H456" t="s">
        <v>690</v>
      </c>
      <c r="I456">
        <v>0</v>
      </c>
      <c r="J456" t="s">
        <v>687</v>
      </c>
      <c r="K456">
        <v>0</v>
      </c>
      <c r="L456" t="s">
        <v>687</v>
      </c>
      <c r="M456" t="s">
        <v>687</v>
      </c>
      <c r="N456" t="s">
        <v>687</v>
      </c>
      <c r="O456" t="s">
        <v>691</v>
      </c>
      <c r="P456" t="s">
        <v>687</v>
      </c>
      <c r="Q456" s="2">
        <v>0</v>
      </c>
      <c r="R456" t="s">
        <v>687</v>
      </c>
      <c r="S456" t="s">
        <v>690</v>
      </c>
      <c r="T456" t="s">
        <v>687</v>
      </c>
      <c r="U456">
        <v>0</v>
      </c>
      <c r="V456" t="s">
        <v>687</v>
      </c>
      <c r="X456" t="s">
        <v>687</v>
      </c>
      <c r="Y456" t="s">
        <v>690</v>
      </c>
      <c r="Z456">
        <v>1</v>
      </c>
      <c r="AA456">
        <v>0</v>
      </c>
      <c r="AB456" t="s">
        <v>687</v>
      </c>
      <c r="AC456">
        <v>0</v>
      </c>
      <c r="AD456" t="s">
        <v>687</v>
      </c>
      <c r="AE456">
        <v>52000987</v>
      </c>
      <c r="AF456">
        <v>1</v>
      </c>
      <c r="AG456">
        <v>52000140</v>
      </c>
      <c r="AH456">
        <v>1</v>
      </c>
      <c r="AI456" s="2"/>
      <c r="AJ456" t="s">
        <v>1318</v>
      </c>
    </row>
    <row r="457" spans="1:36" x14ac:dyDescent="0.25">
      <c r="A457" t="s">
        <v>130</v>
      </c>
      <c r="B457">
        <v>327</v>
      </c>
      <c r="C457">
        <v>1</v>
      </c>
      <c r="D457" t="s">
        <v>764</v>
      </c>
      <c r="E457">
        <v>787</v>
      </c>
      <c r="F457">
        <v>11</v>
      </c>
      <c r="G457" t="s">
        <v>687</v>
      </c>
      <c r="H457" t="s">
        <v>690</v>
      </c>
      <c r="I457" t="s">
        <v>687</v>
      </c>
      <c r="J457" t="s">
        <v>687</v>
      </c>
      <c r="K457" t="s">
        <v>691</v>
      </c>
      <c r="L457" t="s">
        <v>687</v>
      </c>
      <c r="M457" t="s">
        <v>687</v>
      </c>
      <c r="N457" t="s">
        <v>687</v>
      </c>
      <c r="O457">
        <v>0</v>
      </c>
      <c r="P457" t="s">
        <v>687</v>
      </c>
      <c r="Q457" s="2">
        <v>0</v>
      </c>
      <c r="R457" t="s">
        <v>687</v>
      </c>
      <c r="S457">
        <v>0</v>
      </c>
      <c r="T457" t="s">
        <v>687</v>
      </c>
      <c r="U457">
        <v>0</v>
      </c>
      <c r="V457" t="s">
        <v>687</v>
      </c>
      <c r="X457" t="s">
        <v>687</v>
      </c>
      <c r="Y457" t="s">
        <v>690</v>
      </c>
      <c r="Z457">
        <v>1</v>
      </c>
      <c r="AA457">
        <v>0</v>
      </c>
      <c r="AB457" t="s">
        <v>687</v>
      </c>
      <c r="AC457">
        <v>0</v>
      </c>
      <c r="AD457" t="s">
        <v>687</v>
      </c>
      <c r="AE457">
        <v>9000212</v>
      </c>
      <c r="AG457">
        <v>9000018</v>
      </c>
      <c r="AH457">
        <v>1</v>
      </c>
      <c r="AI457" s="2"/>
      <c r="AJ457" t="s">
        <v>1318</v>
      </c>
    </row>
    <row r="458" spans="1:36" x14ac:dyDescent="0.25">
      <c r="A458" t="s">
        <v>256</v>
      </c>
      <c r="B458">
        <v>564</v>
      </c>
      <c r="C458">
        <v>1</v>
      </c>
      <c r="D458" t="s">
        <v>745</v>
      </c>
      <c r="E458">
        <v>707</v>
      </c>
      <c r="F458">
        <v>5</v>
      </c>
      <c r="G458" t="s">
        <v>687</v>
      </c>
      <c r="H458" t="s">
        <v>690</v>
      </c>
      <c r="I458" t="s">
        <v>691</v>
      </c>
      <c r="J458" t="s">
        <v>687</v>
      </c>
      <c r="K458" t="s">
        <v>691</v>
      </c>
      <c r="L458" t="s">
        <v>687</v>
      </c>
      <c r="M458" t="s">
        <v>687</v>
      </c>
      <c r="N458" t="s">
        <v>687</v>
      </c>
      <c r="O458" t="s">
        <v>691</v>
      </c>
      <c r="P458" t="s">
        <v>687</v>
      </c>
      <c r="Q458" s="2">
        <v>0</v>
      </c>
      <c r="R458" t="s">
        <v>687</v>
      </c>
      <c r="S458" t="s">
        <v>690</v>
      </c>
      <c r="T458" t="s">
        <v>687</v>
      </c>
      <c r="U458">
        <v>0</v>
      </c>
      <c r="V458" t="s">
        <v>687</v>
      </c>
      <c r="X458" t="s">
        <v>687</v>
      </c>
      <c r="Y458" t="s">
        <v>691</v>
      </c>
      <c r="Z458">
        <v>2</v>
      </c>
      <c r="AA458">
        <v>0</v>
      </c>
      <c r="AB458" t="s">
        <v>687</v>
      </c>
      <c r="AC458">
        <v>0</v>
      </c>
      <c r="AD458" t="s">
        <v>687</v>
      </c>
      <c r="AE458">
        <v>23000190</v>
      </c>
      <c r="AF458">
        <v>1</v>
      </c>
      <c r="AG458">
        <v>23000004</v>
      </c>
      <c r="AH458">
        <v>1</v>
      </c>
      <c r="AI458" s="2"/>
      <c r="AJ458" t="s">
        <v>1318</v>
      </c>
    </row>
    <row r="459" spans="1:36" x14ac:dyDescent="0.25">
      <c r="A459" t="s">
        <v>1138</v>
      </c>
      <c r="B459">
        <v>11405</v>
      </c>
      <c r="C459">
        <v>1</v>
      </c>
      <c r="D459" t="s">
        <v>753</v>
      </c>
      <c r="E459">
        <v>440</v>
      </c>
      <c r="F459">
        <v>13</v>
      </c>
      <c r="G459" t="s">
        <v>687</v>
      </c>
      <c r="H459" t="s">
        <v>1303</v>
      </c>
      <c r="I459">
        <v>0</v>
      </c>
      <c r="J459" t="s">
        <v>687</v>
      </c>
      <c r="K459">
        <v>0</v>
      </c>
      <c r="L459" t="s">
        <v>687</v>
      </c>
      <c r="M459">
        <v>0</v>
      </c>
      <c r="N459" t="s">
        <v>687</v>
      </c>
      <c r="O459">
        <v>0</v>
      </c>
      <c r="P459" t="s">
        <v>687</v>
      </c>
      <c r="Q459" s="2">
        <v>0</v>
      </c>
      <c r="R459" t="s">
        <v>687</v>
      </c>
      <c r="S459">
        <v>0</v>
      </c>
      <c r="T459" t="s">
        <v>687</v>
      </c>
      <c r="U459">
        <v>0</v>
      </c>
      <c r="V459" t="s">
        <v>687</v>
      </c>
      <c r="X459" t="s">
        <v>687</v>
      </c>
      <c r="Y459">
        <v>0</v>
      </c>
      <c r="AA459">
        <v>0</v>
      </c>
      <c r="AB459" t="s">
        <v>687</v>
      </c>
      <c r="AC459">
        <v>0</v>
      </c>
      <c r="AD459" t="s">
        <v>687</v>
      </c>
      <c r="AE459">
        <v>44000528</v>
      </c>
      <c r="AG459">
        <v>44000527</v>
      </c>
      <c r="AI459" s="2"/>
      <c r="AJ459" t="s">
        <v>1319</v>
      </c>
    </row>
    <row r="460" spans="1:36" x14ac:dyDescent="0.25">
      <c r="A460" t="s">
        <v>310</v>
      </c>
      <c r="B460">
        <v>673</v>
      </c>
      <c r="C460">
        <v>2</v>
      </c>
      <c r="D460" t="s">
        <v>891</v>
      </c>
      <c r="E460">
        <v>326</v>
      </c>
      <c r="F460">
        <v>9</v>
      </c>
      <c r="G460" t="s">
        <v>687</v>
      </c>
      <c r="H460" t="s">
        <v>690</v>
      </c>
      <c r="I460" t="s">
        <v>691</v>
      </c>
      <c r="J460" t="s">
        <v>687</v>
      </c>
      <c r="K460" t="s">
        <v>691</v>
      </c>
      <c r="L460" t="s">
        <v>687</v>
      </c>
      <c r="M460" t="s">
        <v>687</v>
      </c>
      <c r="N460" t="s">
        <v>687</v>
      </c>
      <c r="O460" t="s">
        <v>691</v>
      </c>
      <c r="P460" t="s">
        <v>687</v>
      </c>
      <c r="Q460" s="2">
        <v>0</v>
      </c>
      <c r="R460" t="s">
        <v>687</v>
      </c>
      <c r="S460">
        <v>0</v>
      </c>
      <c r="T460" t="s">
        <v>687</v>
      </c>
      <c r="U460">
        <v>0</v>
      </c>
      <c r="V460" t="s">
        <v>687</v>
      </c>
      <c r="X460" t="s">
        <v>687</v>
      </c>
      <c r="Y460" t="s">
        <v>690</v>
      </c>
      <c r="Z460">
        <v>1</v>
      </c>
      <c r="AA460">
        <v>0</v>
      </c>
      <c r="AB460" t="s">
        <v>687</v>
      </c>
      <c r="AC460">
        <v>0</v>
      </c>
      <c r="AD460" t="s">
        <v>687</v>
      </c>
      <c r="AE460">
        <v>51000088</v>
      </c>
      <c r="AG460">
        <v>51000057</v>
      </c>
      <c r="AH460">
        <v>1</v>
      </c>
      <c r="AI460" s="2"/>
      <c r="AJ460" t="s">
        <v>1318</v>
      </c>
    </row>
    <row r="461" spans="1:36" x14ac:dyDescent="0.25">
      <c r="A461" t="s">
        <v>795</v>
      </c>
      <c r="B461">
        <v>328</v>
      </c>
      <c r="C461">
        <v>1</v>
      </c>
      <c r="D461" t="s">
        <v>764</v>
      </c>
      <c r="E461">
        <v>840</v>
      </c>
      <c r="F461">
        <v>1</v>
      </c>
      <c r="G461" t="s">
        <v>687</v>
      </c>
      <c r="H461" t="s">
        <v>691</v>
      </c>
      <c r="I461" t="s">
        <v>688</v>
      </c>
      <c r="J461" t="s">
        <v>687</v>
      </c>
      <c r="K461" t="s">
        <v>688</v>
      </c>
      <c r="L461" t="s">
        <v>687</v>
      </c>
      <c r="M461" t="s">
        <v>687</v>
      </c>
      <c r="N461" t="s">
        <v>687</v>
      </c>
      <c r="O461" t="s">
        <v>688</v>
      </c>
      <c r="P461" t="s">
        <v>687</v>
      </c>
      <c r="Q461" s="2">
        <v>0</v>
      </c>
      <c r="R461" t="s">
        <v>687</v>
      </c>
      <c r="S461" t="s">
        <v>688</v>
      </c>
      <c r="T461" t="s">
        <v>687</v>
      </c>
      <c r="U461">
        <v>0</v>
      </c>
      <c r="V461" t="s">
        <v>687</v>
      </c>
      <c r="X461" t="s">
        <v>687</v>
      </c>
      <c r="Y461" t="s">
        <v>691</v>
      </c>
      <c r="Z461">
        <v>2</v>
      </c>
      <c r="AA461">
        <v>0</v>
      </c>
      <c r="AB461" t="s">
        <v>687</v>
      </c>
      <c r="AC461" t="s">
        <v>688</v>
      </c>
      <c r="AD461" t="s">
        <v>687</v>
      </c>
      <c r="AE461">
        <v>14000021</v>
      </c>
      <c r="AF461">
        <v>1</v>
      </c>
      <c r="AG461">
        <v>14000014</v>
      </c>
      <c r="AH461">
        <v>1</v>
      </c>
      <c r="AI461" s="2"/>
      <c r="AJ461" t="s">
        <v>1318</v>
      </c>
    </row>
    <row r="462" spans="1:36" x14ac:dyDescent="0.25">
      <c r="A462" t="s">
        <v>417</v>
      </c>
      <c r="B462">
        <v>867</v>
      </c>
      <c r="C462">
        <v>2</v>
      </c>
      <c r="D462" t="s">
        <v>900</v>
      </c>
      <c r="E462">
        <v>330</v>
      </c>
      <c r="F462">
        <v>9</v>
      </c>
      <c r="G462" t="s">
        <v>687</v>
      </c>
      <c r="H462" t="s">
        <v>702</v>
      </c>
      <c r="I462" t="s">
        <v>691</v>
      </c>
      <c r="J462" t="s">
        <v>687</v>
      </c>
      <c r="K462" t="s">
        <v>691</v>
      </c>
      <c r="L462" t="s">
        <v>687</v>
      </c>
      <c r="M462" t="s">
        <v>687</v>
      </c>
      <c r="N462" t="s">
        <v>687</v>
      </c>
      <c r="O462" t="s">
        <v>691</v>
      </c>
      <c r="P462" t="s">
        <v>687</v>
      </c>
      <c r="Q462" s="2">
        <v>0</v>
      </c>
      <c r="R462" t="s">
        <v>687</v>
      </c>
      <c r="S462" t="s">
        <v>702</v>
      </c>
      <c r="T462" t="s">
        <v>687</v>
      </c>
      <c r="U462">
        <v>0</v>
      </c>
      <c r="V462" t="s">
        <v>687</v>
      </c>
      <c r="X462" t="s">
        <v>687</v>
      </c>
      <c r="Y462" t="s">
        <v>702</v>
      </c>
      <c r="Z462">
        <v>1</v>
      </c>
      <c r="AA462">
        <v>0</v>
      </c>
      <c r="AB462" t="s">
        <v>687</v>
      </c>
      <c r="AC462">
        <v>0</v>
      </c>
      <c r="AD462" t="s">
        <v>687</v>
      </c>
      <c r="AE462">
        <v>54000106</v>
      </c>
      <c r="AF462">
        <v>1</v>
      </c>
      <c r="AG462">
        <v>54000012</v>
      </c>
      <c r="AH462">
        <v>1</v>
      </c>
      <c r="AI462" s="2"/>
      <c r="AJ462" t="s">
        <v>1319</v>
      </c>
    </row>
    <row r="463" spans="1:36" x14ac:dyDescent="0.25">
      <c r="A463" t="s">
        <v>392</v>
      </c>
      <c r="B463">
        <v>816</v>
      </c>
      <c r="C463">
        <v>2</v>
      </c>
      <c r="D463" t="s">
        <v>904</v>
      </c>
      <c r="E463">
        <v>153</v>
      </c>
      <c r="F463">
        <v>11</v>
      </c>
      <c r="G463" t="s">
        <v>687</v>
      </c>
      <c r="H463" t="s">
        <v>688</v>
      </c>
      <c r="I463" t="s">
        <v>1322</v>
      </c>
      <c r="J463" t="s">
        <v>687</v>
      </c>
      <c r="K463" t="s">
        <v>688</v>
      </c>
      <c r="L463" t="s">
        <v>687</v>
      </c>
      <c r="M463" t="s">
        <v>688</v>
      </c>
      <c r="N463" t="s">
        <v>687</v>
      </c>
      <c r="O463" t="s">
        <v>688</v>
      </c>
      <c r="P463" t="s">
        <v>687</v>
      </c>
      <c r="Q463" s="2">
        <v>0</v>
      </c>
      <c r="R463" t="s">
        <v>687</v>
      </c>
      <c r="S463">
        <v>0</v>
      </c>
      <c r="T463" t="s">
        <v>687</v>
      </c>
      <c r="U463">
        <v>0</v>
      </c>
      <c r="V463" t="s">
        <v>687</v>
      </c>
      <c r="X463" t="s">
        <v>687</v>
      </c>
      <c r="Y463" t="s">
        <v>688</v>
      </c>
      <c r="Z463">
        <v>1</v>
      </c>
      <c r="AA463">
        <v>0</v>
      </c>
      <c r="AB463" t="s">
        <v>687</v>
      </c>
      <c r="AC463">
        <v>0</v>
      </c>
      <c r="AD463" t="s">
        <v>687</v>
      </c>
      <c r="AE463">
        <v>53000140</v>
      </c>
      <c r="AG463">
        <v>53000109</v>
      </c>
      <c r="AH463">
        <v>1</v>
      </c>
      <c r="AI463" s="2"/>
      <c r="AJ463" t="s">
        <v>1320</v>
      </c>
    </row>
    <row r="464" spans="1:36" x14ac:dyDescent="0.25">
      <c r="A464" t="s">
        <v>632</v>
      </c>
      <c r="B464">
        <v>926</v>
      </c>
      <c r="C464">
        <v>2</v>
      </c>
      <c r="D464" t="s">
        <v>908</v>
      </c>
      <c r="E464">
        <v>390</v>
      </c>
      <c r="F464">
        <v>13</v>
      </c>
      <c r="G464" t="s">
        <v>687</v>
      </c>
      <c r="H464" t="s">
        <v>702</v>
      </c>
      <c r="I464" t="s">
        <v>691</v>
      </c>
      <c r="J464" t="s">
        <v>687</v>
      </c>
      <c r="K464" t="s">
        <v>691</v>
      </c>
      <c r="L464" t="s">
        <v>687</v>
      </c>
      <c r="M464" t="s">
        <v>687</v>
      </c>
      <c r="N464" t="s">
        <v>687</v>
      </c>
      <c r="O464" t="s">
        <v>691</v>
      </c>
      <c r="P464" t="s">
        <v>687</v>
      </c>
      <c r="Q464" s="2">
        <v>0</v>
      </c>
      <c r="R464" t="s">
        <v>687</v>
      </c>
      <c r="S464" t="s">
        <v>690</v>
      </c>
      <c r="T464" t="s">
        <v>687</v>
      </c>
      <c r="U464">
        <v>0</v>
      </c>
      <c r="V464" t="s">
        <v>687</v>
      </c>
      <c r="X464" t="s">
        <v>687</v>
      </c>
      <c r="Y464" t="s">
        <v>702</v>
      </c>
      <c r="Z464">
        <v>1</v>
      </c>
      <c r="AA464">
        <v>0</v>
      </c>
      <c r="AB464" t="s">
        <v>687</v>
      </c>
      <c r="AC464">
        <v>0</v>
      </c>
      <c r="AD464" t="s">
        <v>687</v>
      </c>
      <c r="AE464">
        <v>60000186</v>
      </c>
      <c r="AF464">
        <v>1</v>
      </c>
      <c r="AG464">
        <v>60000008</v>
      </c>
      <c r="AH464">
        <v>1</v>
      </c>
      <c r="AI464" s="2"/>
      <c r="AJ464" t="s">
        <v>1318</v>
      </c>
    </row>
    <row r="465" spans="1:36" x14ac:dyDescent="0.25">
      <c r="A465" t="s">
        <v>334</v>
      </c>
      <c r="B465">
        <v>714</v>
      </c>
      <c r="C465">
        <v>2</v>
      </c>
      <c r="D465" t="s">
        <v>896</v>
      </c>
      <c r="E465">
        <v>316</v>
      </c>
      <c r="F465">
        <v>10</v>
      </c>
      <c r="G465" t="s">
        <v>687</v>
      </c>
      <c r="H465" t="s">
        <v>702</v>
      </c>
      <c r="I465" t="s">
        <v>688</v>
      </c>
      <c r="J465" t="s">
        <v>687</v>
      </c>
      <c r="K465" t="s">
        <v>691</v>
      </c>
      <c r="L465" t="s">
        <v>687</v>
      </c>
      <c r="M465" t="s">
        <v>687</v>
      </c>
      <c r="N465" t="s">
        <v>687</v>
      </c>
      <c r="O465" t="s">
        <v>688</v>
      </c>
      <c r="P465" t="s">
        <v>687</v>
      </c>
      <c r="Q465" s="2">
        <v>0</v>
      </c>
      <c r="R465">
        <v>0</v>
      </c>
      <c r="S465">
        <v>0</v>
      </c>
      <c r="T465">
        <v>0</v>
      </c>
      <c r="U465" t="s">
        <v>687</v>
      </c>
      <c r="V465" t="s">
        <v>687</v>
      </c>
      <c r="X465" t="s">
        <v>687</v>
      </c>
      <c r="Y465" t="s">
        <v>691</v>
      </c>
      <c r="Z465">
        <v>2</v>
      </c>
      <c r="AA465" t="s">
        <v>687</v>
      </c>
      <c r="AB465" t="s">
        <v>687</v>
      </c>
      <c r="AC465" t="s">
        <v>702</v>
      </c>
      <c r="AD465" t="s">
        <v>687</v>
      </c>
      <c r="AE465">
        <v>51000037</v>
      </c>
      <c r="AF465">
        <v>1</v>
      </c>
      <c r="AG465">
        <v>51000005</v>
      </c>
      <c r="AH465">
        <v>1</v>
      </c>
      <c r="AI465" s="2"/>
      <c r="AJ465" t="s">
        <v>1319</v>
      </c>
    </row>
    <row r="466" spans="1:36" x14ac:dyDescent="0.25">
      <c r="A466" t="s">
        <v>644</v>
      </c>
      <c r="B466">
        <v>3001</v>
      </c>
      <c r="C466">
        <v>2</v>
      </c>
      <c r="D466" t="s">
        <v>900</v>
      </c>
      <c r="E466">
        <v>376</v>
      </c>
      <c r="F466">
        <v>15</v>
      </c>
      <c r="G466" t="s">
        <v>687</v>
      </c>
      <c r="H466" t="s">
        <v>702</v>
      </c>
      <c r="I466" t="s">
        <v>691</v>
      </c>
      <c r="J466" t="s">
        <v>687</v>
      </c>
      <c r="K466" t="s">
        <v>691</v>
      </c>
      <c r="L466" t="s">
        <v>687</v>
      </c>
      <c r="M466" t="s">
        <v>687</v>
      </c>
      <c r="N466" t="s">
        <v>687</v>
      </c>
      <c r="O466" t="s">
        <v>691</v>
      </c>
      <c r="P466" t="s">
        <v>687</v>
      </c>
      <c r="Q466" s="2">
        <v>0</v>
      </c>
      <c r="R466" t="s">
        <v>687</v>
      </c>
      <c r="S466">
        <v>0</v>
      </c>
      <c r="T466" t="s">
        <v>687</v>
      </c>
      <c r="U466">
        <v>0</v>
      </c>
      <c r="V466" t="s">
        <v>687</v>
      </c>
      <c r="X466" t="s">
        <v>687</v>
      </c>
      <c r="Y466" t="s">
        <v>702</v>
      </c>
      <c r="Z466">
        <v>1</v>
      </c>
      <c r="AA466">
        <v>0</v>
      </c>
      <c r="AB466" t="s">
        <v>687</v>
      </c>
      <c r="AC466">
        <v>0</v>
      </c>
      <c r="AD466" t="s">
        <v>687</v>
      </c>
      <c r="AE466">
        <v>63000296</v>
      </c>
      <c r="AG466">
        <v>63000295</v>
      </c>
      <c r="AH466">
        <v>1</v>
      </c>
      <c r="AI466" s="2"/>
      <c r="AJ466" t="s">
        <v>1318</v>
      </c>
    </row>
    <row r="467" spans="1:36" x14ac:dyDescent="0.25">
      <c r="A467" t="s">
        <v>20</v>
      </c>
      <c r="B467">
        <v>63</v>
      </c>
      <c r="C467">
        <v>1</v>
      </c>
      <c r="D467" t="s">
        <v>708</v>
      </c>
      <c r="E467">
        <v>561</v>
      </c>
      <c r="F467">
        <v>5</v>
      </c>
      <c r="G467" t="s">
        <v>687</v>
      </c>
      <c r="H467" t="s">
        <v>702</v>
      </c>
      <c r="I467" t="s">
        <v>691</v>
      </c>
      <c r="J467" t="s">
        <v>687</v>
      </c>
      <c r="K467" t="s">
        <v>691</v>
      </c>
      <c r="L467" t="s">
        <v>687</v>
      </c>
      <c r="M467" t="s">
        <v>687</v>
      </c>
      <c r="N467" t="s">
        <v>687</v>
      </c>
      <c r="O467" t="s">
        <v>691</v>
      </c>
      <c r="P467" t="s">
        <v>687</v>
      </c>
      <c r="Q467" s="2">
        <v>0</v>
      </c>
      <c r="R467" t="s">
        <v>687</v>
      </c>
      <c r="S467" t="s">
        <v>702</v>
      </c>
      <c r="T467" t="s">
        <v>687</v>
      </c>
      <c r="U467">
        <v>0</v>
      </c>
      <c r="V467" t="s">
        <v>687</v>
      </c>
      <c r="X467" t="s">
        <v>687</v>
      </c>
      <c r="Y467" t="s">
        <v>702</v>
      </c>
      <c r="Z467">
        <v>1</v>
      </c>
      <c r="AA467">
        <v>0</v>
      </c>
      <c r="AB467" t="s">
        <v>687</v>
      </c>
      <c r="AC467">
        <v>0</v>
      </c>
      <c r="AD467" t="s">
        <v>687</v>
      </c>
      <c r="AE467">
        <v>30000092</v>
      </c>
      <c r="AF467">
        <v>1</v>
      </c>
      <c r="AG467">
        <v>30000031</v>
      </c>
      <c r="AH467">
        <v>1</v>
      </c>
      <c r="AI467" s="2"/>
      <c r="AJ467" t="s">
        <v>1318</v>
      </c>
    </row>
    <row r="468" spans="1:36" x14ac:dyDescent="0.25">
      <c r="A468" t="s">
        <v>656</v>
      </c>
      <c r="B468">
        <v>11105</v>
      </c>
      <c r="C468">
        <v>1</v>
      </c>
      <c r="D468" t="s">
        <v>729</v>
      </c>
      <c r="E468">
        <v>540</v>
      </c>
      <c r="F468">
        <v>9</v>
      </c>
      <c r="G468" t="s">
        <v>687</v>
      </c>
      <c r="H468" t="s">
        <v>691</v>
      </c>
      <c r="I468" t="s">
        <v>691</v>
      </c>
      <c r="J468" t="s">
        <v>687</v>
      </c>
      <c r="K468" t="s">
        <v>691</v>
      </c>
      <c r="L468" t="s">
        <v>687</v>
      </c>
      <c r="M468" t="s">
        <v>687</v>
      </c>
      <c r="N468" t="s">
        <v>687</v>
      </c>
      <c r="O468" t="s">
        <v>687</v>
      </c>
      <c r="P468" t="s">
        <v>687</v>
      </c>
      <c r="Q468" s="2">
        <v>0</v>
      </c>
      <c r="R468" t="s">
        <v>687</v>
      </c>
      <c r="S468" t="s">
        <v>691</v>
      </c>
      <c r="T468" t="s">
        <v>687</v>
      </c>
      <c r="U468">
        <v>0</v>
      </c>
      <c r="V468" t="s">
        <v>687</v>
      </c>
      <c r="X468" t="s">
        <v>687</v>
      </c>
      <c r="Y468" t="s">
        <v>687</v>
      </c>
      <c r="Z468">
        <v>1</v>
      </c>
      <c r="AA468">
        <v>0</v>
      </c>
      <c r="AB468" t="s">
        <v>687</v>
      </c>
      <c r="AC468">
        <v>0</v>
      </c>
      <c r="AD468" t="s">
        <v>687</v>
      </c>
      <c r="AE468">
        <v>41000122</v>
      </c>
      <c r="AF468">
        <v>1</v>
      </c>
      <c r="AG468">
        <v>41000716</v>
      </c>
      <c r="AH468">
        <v>1</v>
      </c>
      <c r="AI468" s="2"/>
      <c r="AJ468" t="s">
        <v>1318</v>
      </c>
    </row>
    <row r="469" spans="1:36" x14ac:dyDescent="0.25">
      <c r="A469" t="s">
        <v>418</v>
      </c>
      <c r="B469">
        <v>868</v>
      </c>
      <c r="C469">
        <v>2</v>
      </c>
      <c r="D469" t="s">
        <v>900</v>
      </c>
      <c r="E469">
        <v>360</v>
      </c>
      <c r="F469">
        <v>9</v>
      </c>
      <c r="G469" t="s">
        <v>687</v>
      </c>
      <c r="H469" t="s">
        <v>702</v>
      </c>
      <c r="I469" t="s">
        <v>688</v>
      </c>
      <c r="J469" t="s">
        <v>687</v>
      </c>
      <c r="K469" t="s">
        <v>691</v>
      </c>
      <c r="L469" t="s">
        <v>687</v>
      </c>
      <c r="M469" t="s">
        <v>687</v>
      </c>
      <c r="N469" t="s">
        <v>687</v>
      </c>
      <c r="O469" t="s">
        <v>687</v>
      </c>
      <c r="P469" t="s">
        <v>687</v>
      </c>
      <c r="Q469" s="2">
        <v>0</v>
      </c>
      <c r="R469">
        <v>0</v>
      </c>
      <c r="S469">
        <v>0</v>
      </c>
      <c r="T469">
        <v>0</v>
      </c>
      <c r="U469" t="s">
        <v>687</v>
      </c>
      <c r="V469" t="s">
        <v>687</v>
      </c>
      <c r="X469" t="s">
        <v>687</v>
      </c>
      <c r="Y469" t="s">
        <v>691</v>
      </c>
      <c r="Z469">
        <v>2</v>
      </c>
      <c r="AA469" t="s">
        <v>702</v>
      </c>
      <c r="AB469" t="s">
        <v>687</v>
      </c>
      <c r="AC469" t="s">
        <v>690</v>
      </c>
      <c r="AD469" t="s">
        <v>687</v>
      </c>
      <c r="AE469">
        <v>64000039</v>
      </c>
      <c r="AF469">
        <v>1</v>
      </c>
      <c r="AG469">
        <v>64000009</v>
      </c>
      <c r="AH469">
        <v>1</v>
      </c>
      <c r="AI469" s="2"/>
      <c r="AJ469" t="s">
        <v>1318</v>
      </c>
    </row>
    <row r="470" spans="1:36" x14ac:dyDescent="0.25">
      <c r="A470" t="s">
        <v>938</v>
      </c>
      <c r="B470">
        <v>1001</v>
      </c>
      <c r="C470">
        <v>1</v>
      </c>
      <c r="D470" t="s">
        <v>748</v>
      </c>
      <c r="E470">
        <v>760</v>
      </c>
      <c r="F470">
        <v>10</v>
      </c>
      <c r="G470" t="s">
        <v>687</v>
      </c>
      <c r="H470" t="s">
        <v>691</v>
      </c>
      <c r="I470">
        <v>0</v>
      </c>
      <c r="J470" t="s">
        <v>687</v>
      </c>
      <c r="K470">
        <v>0</v>
      </c>
      <c r="L470" t="s">
        <v>687</v>
      </c>
      <c r="M470" t="s">
        <v>687</v>
      </c>
      <c r="N470" t="s">
        <v>687</v>
      </c>
      <c r="O470" t="s">
        <v>687</v>
      </c>
      <c r="P470" t="s">
        <v>687</v>
      </c>
      <c r="Q470" s="2">
        <v>0</v>
      </c>
      <c r="R470" t="s">
        <v>687</v>
      </c>
      <c r="S470" t="s">
        <v>687</v>
      </c>
      <c r="T470" t="s">
        <v>687</v>
      </c>
      <c r="U470">
        <v>0</v>
      </c>
      <c r="V470" t="s">
        <v>687</v>
      </c>
      <c r="X470" t="s">
        <v>687</v>
      </c>
      <c r="Y470" t="s">
        <v>691</v>
      </c>
      <c r="Z470">
        <v>1</v>
      </c>
      <c r="AA470">
        <v>0</v>
      </c>
      <c r="AB470" t="s">
        <v>687</v>
      </c>
      <c r="AC470">
        <v>0</v>
      </c>
      <c r="AD470" t="s">
        <v>687</v>
      </c>
      <c r="AE470">
        <v>25000800</v>
      </c>
      <c r="AF470">
        <v>1</v>
      </c>
      <c r="AG470">
        <v>25000799</v>
      </c>
      <c r="AH470">
        <v>1</v>
      </c>
      <c r="AI470" s="2"/>
      <c r="AJ470" t="s">
        <v>1318</v>
      </c>
    </row>
    <row r="471" spans="1:36" x14ac:dyDescent="0.25">
      <c r="A471" t="s">
        <v>280</v>
      </c>
      <c r="B471">
        <v>604</v>
      </c>
      <c r="C471">
        <v>1</v>
      </c>
      <c r="D471" t="s">
        <v>748</v>
      </c>
      <c r="E471">
        <v>760</v>
      </c>
      <c r="F471">
        <v>13</v>
      </c>
      <c r="G471" t="s">
        <v>687</v>
      </c>
      <c r="H471" t="s">
        <v>702</v>
      </c>
      <c r="I471" t="s">
        <v>691</v>
      </c>
      <c r="J471" t="s">
        <v>687</v>
      </c>
      <c r="K471" t="s">
        <v>691</v>
      </c>
      <c r="L471" t="s">
        <v>687</v>
      </c>
      <c r="M471" t="s">
        <v>687</v>
      </c>
      <c r="N471" t="s">
        <v>687</v>
      </c>
      <c r="O471" t="s">
        <v>691</v>
      </c>
      <c r="P471" t="s">
        <v>687</v>
      </c>
      <c r="Q471" s="2">
        <v>0</v>
      </c>
      <c r="R471" t="s">
        <v>687</v>
      </c>
      <c r="S471" t="s">
        <v>690</v>
      </c>
      <c r="T471" t="s">
        <v>687</v>
      </c>
      <c r="U471">
        <v>0</v>
      </c>
      <c r="V471" t="s">
        <v>687</v>
      </c>
      <c r="X471" t="s">
        <v>687</v>
      </c>
      <c r="Y471" t="s">
        <v>702</v>
      </c>
      <c r="Z471">
        <v>2</v>
      </c>
      <c r="AA471">
        <v>0</v>
      </c>
      <c r="AB471" t="s">
        <v>687</v>
      </c>
      <c r="AC471" t="s">
        <v>690</v>
      </c>
      <c r="AD471" t="s">
        <v>687</v>
      </c>
      <c r="AE471">
        <v>25000784</v>
      </c>
      <c r="AF471">
        <v>1</v>
      </c>
      <c r="AG471">
        <v>25000697</v>
      </c>
      <c r="AH471">
        <v>1</v>
      </c>
      <c r="AI471" s="2"/>
      <c r="AJ471" t="s">
        <v>1318</v>
      </c>
    </row>
    <row r="472" spans="1:36" x14ac:dyDescent="0.25">
      <c r="A472" t="s">
        <v>131</v>
      </c>
      <c r="B472">
        <v>329</v>
      </c>
      <c r="C472">
        <v>1</v>
      </c>
      <c r="D472" t="s">
        <v>764</v>
      </c>
      <c r="E472">
        <v>665</v>
      </c>
      <c r="F472">
        <v>11</v>
      </c>
      <c r="G472" t="s">
        <v>687</v>
      </c>
      <c r="H472" t="s">
        <v>702</v>
      </c>
      <c r="I472" t="s">
        <v>691</v>
      </c>
      <c r="J472" t="s">
        <v>687</v>
      </c>
      <c r="K472" t="s">
        <v>691</v>
      </c>
      <c r="L472" t="s">
        <v>687</v>
      </c>
      <c r="M472" t="s">
        <v>687</v>
      </c>
      <c r="N472" t="s">
        <v>687</v>
      </c>
      <c r="O472" t="s">
        <v>691</v>
      </c>
      <c r="P472" t="s">
        <v>687</v>
      </c>
      <c r="Q472" s="2">
        <v>0</v>
      </c>
      <c r="R472" t="s">
        <v>687</v>
      </c>
      <c r="S472">
        <v>0</v>
      </c>
      <c r="T472" t="s">
        <v>687</v>
      </c>
      <c r="U472">
        <v>0</v>
      </c>
      <c r="V472" t="s">
        <v>687</v>
      </c>
      <c r="X472" t="s">
        <v>687</v>
      </c>
      <c r="Y472" t="s">
        <v>702</v>
      </c>
      <c r="Z472">
        <v>2</v>
      </c>
      <c r="AA472">
        <v>0</v>
      </c>
      <c r="AB472" t="s">
        <v>687</v>
      </c>
      <c r="AC472" t="s">
        <v>690</v>
      </c>
      <c r="AD472" t="s">
        <v>687</v>
      </c>
      <c r="AE472">
        <v>16000299</v>
      </c>
      <c r="AF472">
        <v>1</v>
      </c>
      <c r="AG472">
        <v>16000059</v>
      </c>
      <c r="AH472">
        <v>1</v>
      </c>
      <c r="AI472" s="2"/>
      <c r="AJ472" t="s">
        <v>1318</v>
      </c>
    </row>
    <row r="473" spans="1:36" x14ac:dyDescent="0.25">
      <c r="A473" t="s">
        <v>281</v>
      </c>
      <c r="B473">
        <v>605</v>
      </c>
      <c r="C473">
        <v>1</v>
      </c>
      <c r="D473" t="s">
        <v>748</v>
      </c>
      <c r="E473">
        <v>756</v>
      </c>
      <c r="F473">
        <v>9</v>
      </c>
      <c r="G473" t="s">
        <v>687</v>
      </c>
      <c r="H473" t="s">
        <v>687</v>
      </c>
      <c r="I473" t="s">
        <v>688</v>
      </c>
      <c r="J473" t="s">
        <v>687</v>
      </c>
      <c r="K473" t="s">
        <v>1322</v>
      </c>
      <c r="L473" t="s">
        <v>687</v>
      </c>
      <c r="M473" t="s">
        <v>687</v>
      </c>
      <c r="N473" t="s">
        <v>687</v>
      </c>
      <c r="O473" t="s">
        <v>688</v>
      </c>
      <c r="P473" t="s">
        <v>687</v>
      </c>
      <c r="Q473" s="2">
        <v>0</v>
      </c>
      <c r="R473" t="s">
        <v>687</v>
      </c>
      <c r="S473" t="s">
        <v>688</v>
      </c>
      <c r="T473" t="s">
        <v>687</v>
      </c>
      <c r="U473">
        <v>0</v>
      </c>
      <c r="V473" t="s">
        <v>687</v>
      </c>
      <c r="X473" t="s">
        <v>687</v>
      </c>
      <c r="Y473" t="s">
        <v>687</v>
      </c>
      <c r="Z473">
        <v>1</v>
      </c>
      <c r="AA473">
        <v>0</v>
      </c>
      <c r="AB473" t="s">
        <v>687</v>
      </c>
      <c r="AC473">
        <v>0</v>
      </c>
      <c r="AD473" t="s">
        <v>687</v>
      </c>
      <c r="AE473">
        <v>25001318</v>
      </c>
      <c r="AF473">
        <v>1</v>
      </c>
      <c r="AG473">
        <v>25000055</v>
      </c>
      <c r="AH473">
        <v>1</v>
      </c>
      <c r="AI473" s="2"/>
      <c r="AJ473" t="s">
        <v>1320</v>
      </c>
    </row>
    <row r="474" spans="1:36" x14ac:dyDescent="0.25">
      <c r="A474" t="s">
        <v>42</v>
      </c>
      <c r="B474">
        <v>135</v>
      </c>
      <c r="C474">
        <v>1</v>
      </c>
      <c r="D474" t="s">
        <v>729</v>
      </c>
      <c r="E474">
        <v>540</v>
      </c>
      <c r="F474">
        <v>11</v>
      </c>
      <c r="G474" t="s">
        <v>687</v>
      </c>
      <c r="H474" t="s">
        <v>702</v>
      </c>
      <c r="I474" t="s">
        <v>691</v>
      </c>
      <c r="J474" t="s">
        <v>687</v>
      </c>
      <c r="K474" t="s">
        <v>691</v>
      </c>
      <c r="L474" t="s">
        <v>687</v>
      </c>
      <c r="M474" t="s">
        <v>687</v>
      </c>
      <c r="N474" t="s">
        <v>687</v>
      </c>
      <c r="O474" t="s">
        <v>691</v>
      </c>
      <c r="P474" t="s">
        <v>687</v>
      </c>
      <c r="Q474" s="2">
        <v>0</v>
      </c>
      <c r="R474" t="s">
        <v>687</v>
      </c>
      <c r="S474">
        <v>0</v>
      </c>
      <c r="T474" t="s">
        <v>687</v>
      </c>
      <c r="U474">
        <v>0</v>
      </c>
      <c r="V474" t="s">
        <v>687</v>
      </c>
      <c r="X474" t="s">
        <v>687</v>
      </c>
      <c r="Y474" t="s">
        <v>702</v>
      </c>
      <c r="Z474">
        <v>1</v>
      </c>
      <c r="AA474">
        <v>0</v>
      </c>
      <c r="AB474" t="s">
        <v>687</v>
      </c>
      <c r="AC474">
        <v>0</v>
      </c>
      <c r="AD474" t="s">
        <v>687</v>
      </c>
      <c r="AE474">
        <v>41000751</v>
      </c>
      <c r="AG474">
        <v>41000047</v>
      </c>
      <c r="AH474">
        <v>1</v>
      </c>
      <c r="AI474" s="2"/>
      <c r="AJ474" t="s">
        <v>1318</v>
      </c>
    </row>
    <row r="475" spans="1:36" x14ac:dyDescent="0.25">
      <c r="A475" t="s">
        <v>43</v>
      </c>
      <c r="B475">
        <v>136</v>
      </c>
      <c r="C475">
        <v>1</v>
      </c>
      <c r="D475" t="s">
        <v>729</v>
      </c>
      <c r="E475">
        <v>540</v>
      </c>
      <c r="F475">
        <v>11</v>
      </c>
      <c r="G475" t="s">
        <v>690</v>
      </c>
      <c r="H475" t="s">
        <v>690</v>
      </c>
      <c r="I475" t="s">
        <v>691</v>
      </c>
      <c r="J475" t="s">
        <v>691</v>
      </c>
      <c r="K475" t="s">
        <v>691</v>
      </c>
      <c r="L475" t="s">
        <v>691</v>
      </c>
      <c r="M475" t="s">
        <v>687</v>
      </c>
      <c r="N475" t="s">
        <v>687</v>
      </c>
      <c r="O475" t="s">
        <v>688</v>
      </c>
      <c r="P475" t="s">
        <v>687</v>
      </c>
      <c r="Q475" s="2">
        <v>0</v>
      </c>
      <c r="R475" t="s">
        <v>728</v>
      </c>
      <c r="S475">
        <v>0</v>
      </c>
      <c r="T475" t="s">
        <v>728</v>
      </c>
      <c r="U475">
        <v>0</v>
      </c>
      <c r="V475" t="s">
        <v>728</v>
      </c>
      <c r="X475" t="s">
        <v>690</v>
      </c>
      <c r="Y475" t="s">
        <v>690</v>
      </c>
      <c r="Z475">
        <v>1</v>
      </c>
      <c r="AA475">
        <v>0</v>
      </c>
      <c r="AB475" t="s">
        <v>728</v>
      </c>
      <c r="AC475">
        <v>0</v>
      </c>
      <c r="AD475" t="s">
        <v>728</v>
      </c>
      <c r="AE475">
        <v>41000601</v>
      </c>
      <c r="AG475">
        <v>41000600</v>
      </c>
      <c r="AH475">
        <v>1</v>
      </c>
      <c r="AI475" s="2"/>
      <c r="AJ475" t="s">
        <v>1321</v>
      </c>
    </row>
    <row r="476" spans="1:36" x14ac:dyDescent="0.25">
      <c r="A476" t="s">
        <v>132</v>
      </c>
      <c r="B476">
        <v>330</v>
      </c>
      <c r="C476">
        <v>1</v>
      </c>
      <c r="D476" t="s">
        <v>764</v>
      </c>
      <c r="E476">
        <v>779</v>
      </c>
      <c r="F476">
        <v>9</v>
      </c>
      <c r="G476" t="s">
        <v>687</v>
      </c>
      <c r="H476" t="s">
        <v>691</v>
      </c>
      <c r="I476" t="s">
        <v>691</v>
      </c>
      <c r="J476" t="s">
        <v>687</v>
      </c>
      <c r="K476" t="s">
        <v>687</v>
      </c>
      <c r="L476" t="s">
        <v>687</v>
      </c>
      <c r="M476" t="s">
        <v>687</v>
      </c>
      <c r="N476" t="s">
        <v>687</v>
      </c>
      <c r="O476" t="s">
        <v>687</v>
      </c>
      <c r="P476" t="s">
        <v>687</v>
      </c>
      <c r="Q476" s="2">
        <v>0</v>
      </c>
      <c r="R476">
        <v>0</v>
      </c>
      <c r="S476">
        <v>0</v>
      </c>
      <c r="T476">
        <v>0</v>
      </c>
      <c r="U476" t="s">
        <v>687</v>
      </c>
      <c r="V476" t="s">
        <v>687</v>
      </c>
      <c r="X476" t="s">
        <v>687</v>
      </c>
      <c r="Y476" t="s">
        <v>691</v>
      </c>
      <c r="Z476">
        <v>2</v>
      </c>
      <c r="AA476">
        <v>0</v>
      </c>
      <c r="AB476" t="s">
        <v>687</v>
      </c>
      <c r="AC476" t="s">
        <v>691</v>
      </c>
      <c r="AD476" t="s">
        <v>687</v>
      </c>
      <c r="AE476">
        <v>16000328</v>
      </c>
      <c r="AF476">
        <v>1</v>
      </c>
      <c r="AG476">
        <v>16000104</v>
      </c>
      <c r="AH476">
        <v>1</v>
      </c>
      <c r="AI476" s="2"/>
      <c r="AJ476" t="s">
        <v>1318</v>
      </c>
    </row>
    <row r="477" spans="1:36" x14ac:dyDescent="0.25">
      <c r="A477" t="s">
        <v>946</v>
      </c>
      <c r="B477">
        <v>1108</v>
      </c>
      <c r="C477">
        <v>1</v>
      </c>
      <c r="D477" t="s">
        <v>686</v>
      </c>
      <c r="E477">
        <v>787</v>
      </c>
      <c r="F477">
        <v>5</v>
      </c>
      <c r="G477" t="s">
        <v>687</v>
      </c>
      <c r="H477" t="s">
        <v>1303</v>
      </c>
      <c r="I477">
        <v>0</v>
      </c>
      <c r="J477" t="s">
        <v>687</v>
      </c>
      <c r="K477">
        <v>0</v>
      </c>
      <c r="L477" t="s">
        <v>687</v>
      </c>
      <c r="M477">
        <v>0</v>
      </c>
      <c r="N477" t="s">
        <v>687</v>
      </c>
      <c r="O477">
        <v>0</v>
      </c>
      <c r="P477" t="s">
        <v>687</v>
      </c>
      <c r="Q477" s="2">
        <v>0</v>
      </c>
      <c r="R477" t="s">
        <v>687</v>
      </c>
      <c r="S477">
        <v>0</v>
      </c>
      <c r="T477" t="s">
        <v>687</v>
      </c>
      <c r="U477">
        <v>0</v>
      </c>
      <c r="V477" t="s">
        <v>687</v>
      </c>
      <c r="X477" t="s">
        <v>687</v>
      </c>
      <c r="Y477">
        <v>0</v>
      </c>
      <c r="AA477">
        <v>0</v>
      </c>
      <c r="AB477" t="s">
        <v>687</v>
      </c>
      <c r="AC477">
        <v>0</v>
      </c>
      <c r="AD477" t="s">
        <v>687</v>
      </c>
      <c r="AE477">
        <v>1000469</v>
      </c>
      <c r="AG477">
        <v>1000468</v>
      </c>
      <c r="AI477" s="2"/>
      <c r="AJ477" t="s">
        <v>1319</v>
      </c>
    </row>
    <row r="478" spans="1:36" x14ac:dyDescent="0.25">
      <c r="A478" t="s">
        <v>419</v>
      </c>
      <c r="B478">
        <v>869</v>
      </c>
      <c r="C478">
        <v>2</v>
      </c>
      <c r="D478" t="s">
        <v>900</v>
      </c>
      <c r="E478">
        <v>329</v>
      </c>
      <c r="F478">
        <v>9</v>
      </c>
      <c r="G478" t="s">
        <v>687</v>
      </c>
      <c r="H478" t="s">
        <v>702</v>
      </c>
      <c r="I478" t="s">
        <v>691</v>
      </c>
      <c r="J478" t="s">
        <v>687</v>
      </c>
      <c r="K478" t="s">
        <v>691</v>
      </c>
      <c r="L478" t="s">
        <v>687</v>
      </c>
      <c r="M478" t="s">
        <v>687</v>
      </c>
      <c r="N478" t="s">
        <v>687</v>
      </c>
      <c r="O478" t="s">
        <v>691</v>
      </c>
      <c r="P478" t="s">
        <v>687</v>
      </c>
      <c r="Q478" s="2">
        <v>0</v>
      </c>
      <c r="R478" t="s">
        <v>687</v>
      </c>
      <c r="S478" t="s">
        <v>702</v>
      </c>
      <c r="T478" t="s">
        <v>687</v>
      </c>
      <c r="U478">
        <v>0</v>
      </c>
      <c r="V478" t="s">
        <v>687</v>
      </c>
      <c r="X478" t="s">
        <v>687</v>
      </c>
      <c r="Y478" t="s">
        <v>702</v>
      </c>
      <c r="Z478">
        <v>1</v>
      </c>
      <c r="AA478">
        <v>0</v>
      </c>
      <c r="AB478" t="s">
        <v>687</v>
      </c>
      <c r="AC478" t="s">
        <v>690</v>
      </c>
      <c r="AD478" t="s">
        <v>687</v>
      </c>
      <c r="AE478">
        <v>57000223</v>
      </c>
      <c r="AF478">
        <v>1</v>
      </c>
      <c r="AG478">
        <v>57000116</v>
      </c>
      <c r="AH478">
        <v>1</v>
      </c>
      <c r="AI478" s="2"/>
      <c r="AJ478" t="s">
        <v>1319</v>
      </c>
    </row>
    <row r="479" spans="1:36" x14ac:dyDescent="0.25">
      <c r="A479" t="s">
        <v>1054</v>
      </c>
      <c r="B479">
        <v>2506</v>
      </c>
      <c r="C479">
        <v>2</v>
      </c>
      <c r="D479" t="s">
        <v>900</v>
      </c>
      <c r="E479">
        <v>330</v>
      </c>
      <c r="F479">
        <v>17</v>
      </c>
      <c r="G479" t="s">
        <v>687</v>
      </c>
      <c r="H479" t="s">
        <v>1303</v>
      </c>
      <c r="I479">
        <v>0</v>
      </c>
      <c r="J479" t="s">
        <v>687</v>
      </c>
      <c r="K479">
        <v>0</v>
      </c>
      <c r="L479" t="s">
        <v>687</v>
      </c>
      <c r="M479">
        <v>0</v>
      </c>
      <c r="N479" t="s">
        <v>687</v>
      </c>
      <c r="O479">
        <v>0</v>
      </c>
      <c r="P479" t="s">
        <v>687</v>
      </c>
      <c r="Q479" s="2">
        <v>0</v>
      </c>
      <c r="R479" t="s">
        <v>687</v>
      </c>
      <c r="S479">
        <v>0</v>
      </c>
      <c r="T479" t="s">
        <v>687</v>
      </c>
      <c r="U479">
        <v>0</v>
      </c>
      <c r="V479" t="s">
        <v>687</v>
      </c>
      <c r="X479" t="s">
        <v>687</v>
      </c>
      <c r="Y479">
        <v>0</v>
      </c>
      <c r="AA479">
        <v>0</v>
      </c>
      <c r="AB479" t="s">
        <v>687</v>
      </c>
      <c r="AC479">
        <v>0</v>
      </c>
      <c r="AD479" t="s">
        <v>687</v>
      </c>
      <c r="AE479" t="s">
        <v>806</v>
      </c>
      <c r="AG479" t="s">
        <v>806</v>
      </c>
      <c r="AI479" s="2"/>
      <c r="AJ479" t="s">
        <v>1319</v>
      </c>
    </row>
    <row r="480" spans="1:36" x14ac:dyDescent="0.25">
      <c r="A480" t="s">
        <v>213</v>
      </c>
      <c r="B480">
        <v>421</v>
      </c>
      <c r="C480">
        <v>1</v>
      </c>
      <c r="D480" t="s">
        <v>830</v>
      </c>
      <c r="E480">
        <v>840</v>
      </c>
      <c r="F480">
        <v>5</v>
      </c>
      <c r="G480" t="s">
        <v>687</v>
      </c>
      <c r="H480" t="s">
        <v>1303</v>
      </c>
      <c r="I480">
        <v>0</v>
      </c>
      <c r="J480" t="s">
        <v>687</v>
      </c>
      <c r="K480">
        <v>0</v>
      </c>
      <c r="L480" t="s">
        <v>687</v>
      </c>
      <c r="M480">
        <v>0</v>
      </c>
      <c r="N480" t="s">
        <v>687</v>
      </c>
      <c r="O480">
        <v>0</v>
      </c>
      <c r="P480" t="s">
        <v>687</v>
      </c>
      <c r="Q480" s="2">
        <v>0</v>
      </c>
      <c r="R480" t="s">
        <v>687</v>
      </c>
      <c r="S480">
        <v>0</v>
      </c>
      <c r="T480" t="s">
        <v>687</v>
      </c>
      <c r="U480">
        <v>0</v>
      </c>
      <c r="V480" t="s">
        <v>687</v>
      </c>
      <c r="X480" t="s">
        <v>687</v>
      </c>
      <c r="Y480">
        <v>0</v>
      </c>
      <c r="AA480">
        <v>0</v>
      </c>
      <c r="AB480" t="s">
        <v>687</v>
      </c>
      <c r="AC480">
        <v>0</v>
      </c>
      <c r="AD480" t="s">
        <v>687</v>
      </c>
      <c r="AE480">
        <v>14000338</v>
      </c>
      <c r="AG480">
        <v>14000029</v>
      </c>
      <c r="AI480" s="2"/>
      <c r="AJ480" t="s">
        <v>1319</v>
      </c>
    </row>
    <row r="481" spans="1:36" x14ac:dyDescent="0.25">
      <c r="A481" t="s">
        <v>213</v>
      </c>
      <c r="B481">
        <v>495</v>
      </c>
      <c r="C481">
        <v>1</v>
      </c>
      <c r="D481" t="s">
        <v>757</v>
      </c>
      <c r="E481">
        <v>746</v>
      </c>
      <c r="F481">
        <v>10</v>
      </c>
      <c r="G481" t="s">
        <v>687</v>
      </c>
      <c r="H481" t="s">
        <v>691</v>
      </c>
      <c r="I481" t="s">
        <v>691</v>
      </c>
      <c r="J481" t="s">
        <v>687</v>
      </c>
      <c r="K481" t="s">
        <v>691</v>
      </c>
      <c r="L481" t="s">
        <v>687</v>
      </c>
      <c r="M481" t="s">
        <v>687</v>
      </c>
      <c r="N481" t="s">
        <v>687</v>
      </c>
      <c r="O481" t="s">
        <v>688</v>
      </c>
      <c r="P481" t="s">
        <v>687</v>
      </c>
      <c r="Q481" s="2">
        <v>0</v>
      </c>
      <c r="R481" t="s">
        <v>687</v>
      </c>
      <c r="S481" t="s">
        <v>688</v>
      </c>
      <c r="T481" t="s">
        <v>687</v>
      </c>
      <c r="U481">
        <v>0</v>
      </c>
      <c r="V481" t="s">
        <v>687</v>
      </c>
      <c r="X481" t="s">
        <v>687</v>
      </c>
      <c r="Y481" t="s">
        <v>688</v>
      </c>
      <c r="Z481">
        <v>1</v>
      </c>
      <c r="AA481">
        <v>0</v>
      </c>
      <c r="AB481" t="s">
        <v>687</v>
      </c>
      <c r="AC481">
        <v>0</v>
      </c>
      <c r="AD481" t="s">
        <v>687</v>
      </c>
      <c r="AE481">
        <v>21001385</v>
      </c>
      <c r="AF481">
        <v>1</v>
      </c>
      <c r="AG481">
        <v>21000365</v>
      </c>
      <c r="AH481">
        <v>1</v>
      </c>
      <c r="AI481" s="2"/>
      <c r="AJ481" t="s">
        <v>1318</v>
      </c>
    </row>
    <row r="482" spans="1:36" x14ac:dyDescent="0.25">
      <c r="A482" t="s">
        <v>1068</v>
      </c>
      <c r="B482">
        <v>3006</v>
      </c>
      <c r="C482">
        <v>1</v>
      </c>
      <c r="D482" t="s">
        <v>835</v>
      </c>
      <c r="E482">
        <v>657</v>
      </c>
      <c r="F482">
        <v>10</v>
      </c>
      <c r="G482" t="s">
        <v>687</v>
      </c>
      <c r="H482" t="s">
        <v>691</v>
      </c>
      <c r="I482" t="s">
        <v>687</v>
      </c>
      <c r="J482" t="s">
        <v>687</v>
      </c>
      <c r="K482" t="s">
        <v>687</v>
      </c>
      <c r="L482" t="s">
        <v>687</v>
      </c>
      <c r="M482" t="s">
        <v>687</v>
      </c>
      <c r="N482" t="s">
        <v>687</v>
      </c>
      <c r="O482" t="s">
        <v>688</v>
      </c>
      <c r="P482" t="s">
        <v>687</v>
      </c>
      <c r="Q482" s="2">
        <v>0</v>
      </c>
      <c r="R482" t="s">
        <v>687</v>
      </c>
      <c r="S482" t="s">
        <v>688</v>
      </c>
      <c r="T482" t="s">
        <v>687</v>
      </c>
      <c r="U482">
        <v>0</v>
      </c>
      <c r="V482" t="s">
        <v>687</v>
      </c>
      <c r="X482" t="s">
        <v>687</v>
      </c>
      <c r="Y482" t="s">
        <v>691</v>
      </c>
      <c r="Z482">
        <v>1</v>
      </c>
      <c r="AA482">
        <v>0</v>
      </c>
      <c r="AB482" t="s">
        <v>687</v>
      </c>
      <c r="AC482">
        <v>0</v>
      </c>
      <c r="AD482" t="s">
        <v>687</v>
      </c>
      <c r="AE482">
        <v>22001594</v>
      </c>
      <c r="AF482">
        <v>1</v>
      </c>
      <c r="AG482">
        <v>22001593</v>
      </c>
      <c r="AH482">
        <v>1</v>
      </c>
      <c r="AI482" s="2"/>
      <c r="AJ482" t="s">
        <v>1318</v>
      </c>
    </row>
    <row r="483" spans="1:36" x14ac:dyDescent="0.25">
      <c r="A483" t="s">
        <v>133</v>
      </c>
      <c r="B483">
        <v>331</v>
      </c>
      <c r="C483">
        <v>1</v>
      </c>
      <c r="D483" t="s">
        <v>764</v>
      </c>
      <c r="E483">
        <v>791</v>
      </c>
      <c r="F483">
        <v>9</v>
      </c>
      <c r="G483" t="s">
        <v>687</v>
      </c>
      <c r="H483" t="s">
        <v>691</v>
      </c>
      <c r="I483" t="s">
        <v>687</v>
      </c>
      <c r="J483" t="s">
        <v>687</v>
      </c>
      <c r="K483" t="s">
        <v>688</v>
      </c>
      <c r="L483" t="s">
        <v>687</v>
      </c>
      <c r="M483" t="s">
        <v>687</v>
      </c>
      <c r="N483" t="s">
        <v>687</v>
      </c>
      <c r="O483" t="s">
        <v>688</v>
      </c>
      <c r="P483" t="s">
        <v>687</v>
      </c>
      <c r="Q483" s="2">
        <v>0</v>
      </c>
      <c r="R483">
        <v>0</v>
      </c>
      <c r="S483">
        <v>0</v>
      </c>
      <c r="T483">
        <v>0</v>
      </c>
      <c r="U483" t="s">
        <v>691</v>
      </c>
      <c r="V483" t="s">
        <v>687</v>
      </c>
      <c r="X483" t="s">
        <v>687</v>
      </c>
      <c r="Y483" t="s">
        <v>687</v>
      </c>
      <c r="Z483">
        <v>2</v>
      </c>
      <c r="AA483">
        <v>0</v>
      </c>
      <c r="AB483" t="s">
        <v>687</v>
      </c>
      <c r="AC483" t="s">
        <v>691</v>
      </c>
      <c r="AD483" t="s">
        <v>687</v>
      </c>
      <c r="AE483">
        <v>19000101</v>
      </c>
      <c r="AF483">
        <v>1</v>
      </c>
      <c r="AG483">
        <v>19000018</v>
      </c>
      <c r="AH483">
        <v>1</v>
      </c>
      <c r="AI483" s="2"/>
      <c r="AJ483" t="s">
        <v>1318</v>
      </c>
    </row>
    <row r="484" spans="1:36" x14ac:dyDescent="0.25">
      <c r="A484" t="s">
        <v>1023</v>
      </c>
      <c r="B484">
        <v>2101</v>
      </c>
      <c r="C484">
        <v>2</v>
      </c>
      <c r="D484" t="s">
        <v>891</v>
      </c>
      <c r="E484">
        <v>326</v>
      </c>
      <c r="F484">
        <v>11</v>
      </c>
      <c r="G484" t="s">
        <v>687</v>
      </c>
      <c r="H484" t="s">
        <v>687</v>
      </c>
      <c r="I484" t="s">
        <v>687</v>
      </c>
      <c r="J484" t="s">
        <v>687</v>
      </c>
      <c r="K484" t="s">
        <v>1322</v>
      </c>
      <c r="L484" t="s">
        <v>687</v>
      </c>
      <c r="M484" t="s">
        <v>687</v>
      </c>
      <c r="N484" t="s">
        <v>687</v>
      </c>
      <c r="O484">
        <v>0</v>
      </c>
      <c r="P484" t="s">
        <v>687</v>
      </c>
      <c r="Q484" s="2">
        <v>0</v>
      </c>
      <c r="R484" t="s">
        <v>687</v>
      </c>
      <c r="S484">
        <v>0</v>
      </c>
      <c r="T484" t="s">
        <v>687</v>
      </c>
      <c r="U484">
        <v>0</v>
      </c>
      <c r="V484" t="s">
        <v>687</v>
      </c>
      <c r="X484" t="s">
        <v>687</v>
      </c>
      <c r="Y484" t="s">
        <v>688</v>
      </c>
      <c r="Z484">
        <v>1</v>
      </c>
      <c r="AA484">
        <v>0</v>
      </c>
      <c r="AB484" t="s">
        <v>687</v>
      </c>
      <c r="AC484">
        <v>0</v>
      </c>
      <c r="AD484" t="s">
        <v>687</v>
      </c>
      <c r="AE484">
        <v>51000549</v>
      </c>
      <c r="AG484">
        <v>51000548</v>
      </c>
      <c r="AH484">
        <v>1</v>
      </c>
      <c r="AI484" s="2"/>
      <c r="AJ484" t="s">
        <v>1320</v>
      </c>
    </row>
    <row r="485" spans="1:36" x14ac:dyDescent="0.25">
      <c r="A485" t="s">
        <v>21</v>
      </c>
      <c r="B485">
        <v>65</v>
      </c>
      <c r="C485">
        <v>1</v>
      </c>
      <c r="D485" t="s">
        <v>708</v>
      </c>
      <c r="E485">
        <v>561</v>
      </c>
      <c r="F485">
        <v>9</v>
      </c>
      <c r="G485" t="s">
        <v>687</v>
      </c>
      <c r="H485" t="s">
        <v>690</v>
      </c>
      <c r="I485" t="s">
        <v>691</v>
      </c>
      <c r="J485" t="s">
        <v>687</v>
      </c>
      <c r="K485" t="s">
        <v>691</v>
      </c>
      <c r="L485" t="s">
        <v>687</v>
      </c>
      <c r="M485" t="s">
        <v>687</v>
      </c>
      <c r="N485" t="s">
        <v>687</v>
      </c>
      <c r="O485" t="s">
        <v>691</v>
      </c>
      <c r="P485" t="s">
        <v>687</v>
      </c>
      <c r="Q485" s="2">
        <v>0</v>
      </c>
      <c r="R485" t="s">
        <v>687</v>
      </c>
      <c r="S485" t="s">
        <v>690</v>
      </c>
      <c r="T485" t="s">
        <v>687</v>
      </c>
      <c r="U485">
        <v>0</v>
      </c>
      <c r="V485" t="s">
        <v>687</v>
      </c>
      <c r="X485" t="s">
        <v>687</v>
      </c>
      <c r="Y485" t="s">
        <v>687</v>
      </c>
      <c r="Z485">
        <v>1</v>
      </c>
      <c r="AA485">
        <v>0</v>
      </c>
      <c r="AB485" t="s">
        <v>687</v>
      </c>
      <c r="AC485" t="s">
        <v>690</v>
      </c>
      <c r="AD485" t="s">
        <v>687</v>
      </c>
      <c r="AE485">
        <v>35000240</v>
      </c>
      <c r="AF485">
        <v>1</v>
      </c>
      <c r="AG485">
        <v>35000001</v>
      </c>
      <c r="AH485">
        <v>1</v>
      </c>
      <c r="AI485" s="2"/>
      <c r="AJ485" t="s">
        <v>1318</v>
      </c>
    </row>
    <row r="486" spans="1:36" x14ac:dyDescent="0.25">
      <c r="A486" t="s">
        <v>980</v>
      </c>
      <c r="B486">
        <v>1227</v>
      </c>
      <c r="C486">
        <v>1</v>
      </c>
      <c r="D486" t="s">
        <v>764</v>
      </c>
      <c r="E486">
        <v>671</v>
      </c>
      <c r="F486">
        <v>9</v>
      </c>
      <c r="G486" t="s">
        <v>687</v>
      </c>
      <c r="H486" t="s">
        <v>1303</v>
      </c>
      <c r="I486">
        <v>0</v>
      </c>
      <c r="J486" t="s">
        <v>687</v>
      </c>
      <c r="K486">
        <v>0</v>
      </c>
      <c r="L486" t="s">
        <v>687</v>
      </c>
      <c r="M486">
        <v>0</v>
      </c>
      <c r="N486" t="s">
        <v>687</v>
      </c>
      <c r="O486">
        <v>0</v>
      </c>
      <c r="P486" t="s">
        <v>687</v>
      </c>
      <c r="Q486" s="2">
        <v>0</v>
      </c>
      <c r="R486" t="s">
        <v>687</v>
      </c>
      <c r="S486">
        <v>0</v>
      </c>
      <c r="T486" t="s">
        <v>687</v>
      </c>
      <c r="U486">
        <v>0</v>
      </c>
      <c r="V486" t="s">
        <v>687</v>
      </c>
      <c r="X486" t="s">
        <v>687</v>
      </c>
      <c r="Y486">
        <v>0</v>
      </c>
      <c r="AA486">
        <v>0</v>
      </c>
      <c r="AB486" t="s">
        <v>687</v>
      </c>
      <c r="AC486">
        <v>0</v>
      </c>
      <c r="AD486" t="s">
        <v>687</v>
      </c>
      <c r="AE486">
        <v>9001094</v>
      </c>
      <c r="AG486">
        <v>9001093</v>
      </c>
      <c r="AI486" s="2"/>
      <c r="AJ486" t="s">
        <v>1319</v>
      </c>
    </row>
    <row r="487" spans="1:36" x14ac:dyDescent="0.25">
      <c r="A487" t="s">
        <v>796</v>
      </c>
      <c r="B487">
        <v>332</v>
      </c>
      <c r="C487">
        <v>1</v>
      </c>
      <c r="D487" t="s">
        <v>764</v>
      </c>
      <c r="E487">
        <v>851</v>
      </c>
      <c r="F487">
        <v>10</v>
      </c>
      <c r="G487" t="s">
        <v>687</v>
      </c>
      <c r="H487" t="s">
        <v>691</v>
      </c>
      <c r="I487" t="s">
        <v>688</v>
      </c>
      <c r="J487" t="s">
        <v>687</v>
      </c>
      <c r="K487" t="s">
        <v>1322</v>
      </c>
      <c r="L487" t="s">
        <v>687</v>
      </c>
      <c r="M487" t="s">
        <v>687</v>
      </c>
      <c r="N487" t="s">
        <v>687</v>
      </c>
      <c r="O487" t="s">
        <v>688</v>
      </c>
      <c r="P487" t="s">
        <v>687</v>
      </c>
      <c r="Q487" s="2">
        <v>0</v>
      </c>
      <c r="R487">
        <v>0</v>
      </c>
      <c r="S487">
        <v>0</v>
      </c>
      <c r="T487">
        <v>0</v>
      </c>
      <c r="U487" t="s">
        <v>687</v>
      </c>
      <c r="V487" t="s">
        <v>687</v>
      </c>
      <c r="X487" t="s">
        <v>687</v>
      </c>
      <c r="Y487" t="s">
        <v>688</v>
      </c>
      <c r="Z487">
        <v>2</v>
      </c>
      <c r="AA487">
        <v>0</v>
      </c>
      <c r="AB487" t="s">
        <v>687</v>
      </c>
      <c r="AC487" t="s">
        <v>687</v>
      </c>
      <c r="AD487" t="s">
        <v>687</v>
      </c>
      <c r="AE487">
        <v>7000066</v>
      </c>
      <c r="AF487">
        <v>1</v>
      </c>
      <c r="AG487">
        <v>7000010</v>
      </c>
      <c r="AH487">
        <v>1</v>
      </c>
      <c r="AI487" s="2"/>
      <c r="AJ487" t="s">
        <v>1320</v>
      </c>
    </row>
    <row r="488" spans="1:36" x14ac:dyDescent="0.25">
      <c r="A488" t="s">
        <v>1136</v>
      </c>
      <c r="B488">
        <v>11403</v>
      </c>
      <c r="C488">
        <v>1</v>
      </c>
      <c r="D488" t="s">
        <v>753</v>
      </c>
      <c r="E488">
        <v>450</v>
      </c>
      <c r="F488">
        <v>17</v>
      </c>
      <c r="G488" t="s">
        <v>728</v>
      </c>
      <c r="H488" t="s">
        <v>1303</v>
      </c>
      <c r="I488">
        <v>0</v>
      </c>
      <c r="J488" t="s">
        <v>728</v>
      </c>
      <c r="K488">
        <v>0</v>
      </c>
      <c r="L488" t="s">
        <v>728</v>
      </c>
      <c r="M488">
        <v>0</v>
      </c>
      <c r="N488" t="s">
        <v>728</v>
      </c>
      <c r="O488">
        <v>0</v>
      </c>
      <c r="P488" t="s">
        <v>728</v>
      </c>
      <c r="Q488" s="2">
        <v>0</v>
      </c>
      <c r="R488" t="s">
        <v>728</v>
      </c>
      <c r="S488">
        <v>0</v>
      </c>
      <c r="T488" t="s">
        <v>728</v>
      </c>
      <c r="U488">
        <v>0</v>
      </c>
      <c r="V488" t="s">
        <v>728</v>
      </c>
      <c r="X488" t="s">
        <v>728</v>
      </c>
      <c r="Y488">
        <v>0</v>
      </c>
      <c r="AA488">
        <v>0</v>
      </c>
      <c r="AB488" t="s">
        <v>728</v>
      </c>
      <c r="AC488">
        <v>0</v>
      </c>
      <c r="AD488" t="s">
        <v>728</v>
      </c>
      <c r="AE488" t="s">
        <v>806</v>
      </c>
      <c r="AG488" t="s">
        <v>806</v>
      </c>
      <c r="AI488" s="2"/>
      <c r="AJ488" s="11" t="s">
        <v>1319</v>
      </c>
    </row>
    <row r="489" spans="1:36" x14ac:dyDescent="0.25">
      <c r="A489" t="s">
        <v>420</v>
      </c>
      <c r="B489">
        <v>870</v>
      </c>
      <c r="C489">
        <v>2</v>
      </c>
      <c r="D489" t="s">
        <v>900</v>
      </c>
      <c r="E489">
        <v>376</v>
      </c>
      <c r="F489">
        <v>10</v>
      </c>
      <c r="G489" t="s">
        <v>687</v>
      </c>
      <c r="H489" t="s">
        <v>702</v>
      </c>
      <c r="I489" t="s">
        <v>691</v>
      </c>
      <c r="J489" t="s">
        <v>687</v>
      </c>
      <c r="K489" t="s">
        <v>691</v>
      </c>
      <c r="L489" t="s">
        <v>687</v>
      </c>
      <c r="M489" t="s">
        <v>687</v>
      </c>
      <c r="N489" t="s">
        <v>687</v>
      </c>
      <c r="O489" t="s">
        <v>691</v>
      </c>
      <c r="P489" t="s">
        <v>687</v>
      </c>
      <c r="Q489" s="2">
        <v>0</v>
      </c>
      <c r="R489">
        <v>0</v>
      </c>
      <c r="S489">
        <v>0</v>
      </c>
      <c r="T489">
        <v>0</v>
      </c>
      <c r="U489" t="s">
        <v>687</v>
      </c>
      <c r="V489" t="s">
        <v>687</v>
      </c>
      <c r="X489" t="s">
        <v>687</v>
      </c>
      <c r="Y489" t="s">
        <v>690</v>
      </c>
      <c r="Z489">
        <v>2</v>
      </c>
      <c r="AA489">
        <v>0</v>
      </c>
      <c r="AB489" t="s">
        <v>687</v>
      </c>
      <c r="AC489" t="s">
        <v>702</v>
      </c>
      <c r="AD489" t="s">
        <v>687</v>
      </c>
      <c r="AE489">
        <v>61000056</v>
      </c>
      <c r="AF489">
        <v>1</v>
      </c>
      <c r="AG489">
        <v>61000002</v>
      </c>
      <c r="AH489">
        <v>1</v>
      </c>
      <c r="AI489" s="2"/>
      <c r="AJ489" t="s">
        <v>1319</v>
      </c>
    </row>
    <row r="490" spans="1:36" x14ac:dyDescent="0.25">
      <c r="A490" t="s">
        <v>639</v>
      </c>
      <c r="B490">
        <v>1514</v>
      </c>
      <c r="C490">
        <v>1</v>
      </c>
      <c r="D490" t="s">
        <v>757</v>
      </c>
      <c r="E490">
        <v>706</v>
      </c>
      <c r="F490">
        <v>17</v>
      </c>
      <c r="G490" t="s">
        <v>687</v>
      </c>
      <c r="H490" t="s">
        <v>1303</v>
      </c>
      <c r="I490">
        <v>0</v>
      </c>
      <c r="J490" t="s">
        <v>687</v>
      </c>
      <c r="K490">
        <v>0</v>
      </c>
      <c r="L490" t="s">
        <v>687</v>
      </c>
      <c r="M490">
        <v>0</v>
      </c>
      <c r="N490" t="s">
        <v>687</v>
      </c>
      <c r="O490">
        <v>0</v>
      </c>
      <c r="P490" t="s">
        <v>687</v>
      </c>
      <c r="Q490" s="2">
        <v>0</v>
      </c>
      <c r="R490" t="s">
        <v>687</v>
      </c>
      <c r="S490">
        <v>0</v>
      </c>
      <c r="T490" t="s">
        <v>687</v>
      </c>
      <c r="U490">
        <v>0</v>
      </c>
      <c r="V490" t="s">
        <v>687</v>
      </c>
      <c r="X490" t="s">
        <v>687</v>
      </c>
      <c r="Y490">
        <v>0</v>
      </c>
      <c r="AA490">
        <v>0</v>
      </c>
      <c r="AB490" t="s">
        <v>687</v>
      </c>
      <c r="AC490">
        <v>0</v>
      </c>
      <c r="AD490" t="s">
        <v>687</v>
      </c>
      <c r="AE490" t="s">
        <v>806</v>
      </c>
      <c r="AG490" t="s">
        <v>806</v>
      </c>
      <c r="AI490" s="2"/>
      <c r="AJ490" t="s">
        <v>1319</v>
      </c>
    </row>
    <row r="491" spans="1:36" x14ac:dyDescent="0.25">
      <c r="A491" t="s">
        <v>214</v>
      </c>
      <c r="B491">
        <v>496</v>
      </c>
      <c r="C491">
        <v>1</v>
      </c>
      <c r="D491" t="s">
        <v>757</v>
      </c>
      <c r="E491">
        <v>706</v>
      </c>
      <c r="F491">
        <v>9</v>
      </c>
      <c r="G491" t="s">
        <v>687</v>
      </c>
      <c r="H491" t="s">
        <v>690</v>
      </c>
      <c r="I491" t="s">
        <v>691</v>
      </c>
      <c r="J491" t="s">
        <v>687</v>
      </c>
      <c r="K491" t="s">
        <v>691</v>
      </c>
      <c r="L491" t="s">
        <v>687</v>
      </c>
      <c r="M491" t="s">
        <v>687</v>
      </c>
      <c r="N491" t="s">
        <v>687</v>
      </c>
      <c r="O491" t="s">
        <v>687</v>
      </c>
      <c r="P491" t="s">
        <v>687</v>
      </c>
      <c r="Q491" s="2">
        <v>0</v>
      </c>
      <c r="R491">
        <v>0</v>
      </c>
      <c r="S491">
        <v>0</v>
      </c>
      <c r="T491">
        <v>0</v>
      </c>
      <c r="U491" t="s">
        <v>691</v>
      </c>
      <c r="V491" t="s">
        <v>687</v>
      </c>
      <c r="X491" t="s">
        <v>687</v>
      </c>
      <c r="Y491" t="s">
        <v>691</v>
      </c>
      <c r="Z491">
        <v>2</v>
      </c>
      <c r="AA491">
        <v>0</v>
      </c>
      <c r="AB491" t="s">
        <v>687</v>
      </c>
      <c r="AC491" t="s">
        <v>690</v>
      </c>
      <c r="AD491" t="s">
        <v>687</v>
      </c>
      <c r="AE491">
        <v>21001709</v>
      </c>
      <c r="AF491">
        <v>1</v>
      </c>
      <c r="AG491">
        <v>21000317</v>
      </c>
      <c r="AH491">
        <v>1</v>
      </c>
      <c r="AI491" s="2"/>
      <c r="AJ491" t="s">
        <v>1318</v>
      </c>
    </row>
    <row r="492" spans="1:36" x14ac:dyDescent="0.25">
      <c r="A492" t="s">
        <v>215</v>
      </c>
      <c r="B492">
        <v>497</v>
      </c>
      <c r="C492">
        <v>1</v>
      </c>
      <c r="D492" t="s">
        <v>757</v>
      </c>
      <c r="E492">
        <v>706</v>
      </c>
      <c r="F492">
        <v>9</v>
      </c>
      <c r="G492" t="s">
        <v>687</v>
      </c>
      <c r="H492" t="s">
        <v>687</v>
      </c>
      <c r="I492" t="s">
        <v>1322</v>
      </c>
      <c r="J492" t="s">
        <v>687</v>
      </c>
      <c r="K492" t="s">
        <v>687</v>
      </c>
      <c r="L492" t="s">
        <v>687</v>
      </c>
      <c r="M492" t="s">
        <v>687</v>
      </c>
      <c r="N492" t="s">
        <v>687</v>
      </c>
      <c r="O492" t="s">
        <v>687</v>
      </c>
      <c r="P492" t="s">
        <v>687</v>
      </c>
      <c r="Q492" s="2">
        <v>0</v>
      </c>
      <c r="R492" t="s">
        <v>687</v>
      </c>
      <c r="S492" t="s">
        <v>687</v>
      </c>
      <c r="T492" t="s">
        <v>687</v>
      </c>
      <c r="U492">
        <v>0</v>
      </c>
      <c r="V492" t="s">
        <v>687</v>
      </c>
      <c r="X492" t="s">
        <v>687</v>
      </c>
      <c r="Y492" t="s">
        <v>687</v>
      </c>
      <c r="Z492">
        <v>1</v>
      </c>
      <c r="AA492">
        <v>0</v>
      </c>
      <c r="AB492" t="s">
        <v>687</v>
      </c>
      <c r="AC492">
        <v>0</v>
      </c>
      <c r="AD492" t="s">
        <v>687</v>
      </c>
      <c r="AE492">
        <v>21006202</v>
      </c>
      <c r="AF492">
        <v>1</v>
      </c>
      <c r="AG492">
        <v>21006201</v>
      </c>
      <c r="AH492">
        <v>1</v>
      </c>
      <c r="AI492" s="2"/>
      <c r="AJ492" t="s">
        <v>1320</v>
      </c>
    </row>
    <row r="493" spans="1:36" x14ac:dyDescent="0.25">
      <c r="A493" t="s">
        <v>797</v>
      </c>
      <c r="B493">
        <v>333</v>
      </c>
      <c r="C493">
        <v>1</v>
      </c>
      <c r="D493" t="s">
        <v>764</v>
      </c>
      <c r="E493">
        <v>779</v>
      </c>
      <c r="F493">
        <v>2</v>
      </c>
      <c r="G493" t="s">
        <v>687</v>
      </c>
      <c r="H493" t="s">
        <v>690</v>
      </c>
      <c r="I493" t="s">
        <v>687</v>
      </c>
      <c r="J493" t="s">
        <v>687</v>
      </c>
      <c r="K493" t="s">
        <v>688</v>
      </c>
      <c r="L493" t="s">
        <v>687</v>
      </c>
      <c r="M493" t="s">
        <v>687</v>
      </c>
      <c r="N493" t="s">
        <v>687</v>
      </c>
      <c r="O493" t="s">
        <v>688</v>
      </c>
      <c r="P493" t="s">
        <v>687</v>
      </c>
      <c r="Q493" s="2">
        <v>0</v>
      </c>
      <c r="R493" t="s">
        <v>687</v>
      </c>
      <c r="S493">
        <v>0</v>
      </c>
      <c r="T493" t="s">
        <v>687</v>
      </c>
      <c r="U493">
        <v>0</v>
      </c>
      <c r="V493" t="s">
        <v>687</v>
      </c>
      <c r="X493" t="s">
        <v>687</v>
      </c>
      <c r="Y493" t="s">
        <v>690</v>
      </c>
      <c r="Z493">
        <v>1</v>
      </c>
      <c r="AA493">
        <v>0</v>
      </c>
      <c r="AB493" t="s">
        <v>687</v>
      </c>
      <c r="AC493">
        <v>0</v>
      </c>
      <c r="AD493" t="s">
        <v>687</v>
      </c>
      <c r="AE493">
        <v>20000273</v>
      </c>
      <c r="AG493">
        <v>20000272</v>
      </c>
      <c r="AH493">
        <v>1</v>
      </c>
      <c r="AI493" s="2"/>
      <c r="AJ493" t="s">
        <v>1318</v>
      </c>
    </row>
    <row r="494" spans="1:36" x14ac:dyDescent="0.25">
      <c r="A494" t="s">
        <v>216</v>
      </c>
      <c r="B494">
        <v>498</v>
      </c>
      <c r="C494">
        <v>1</v>
      </c>
      <c r="D494" t="s">
        <v>757</v>
      </c>
      <c r="E494">
        <v>740</v>
      </c>
      <c r="F494">
        <v>13</v>
      </c>
      <c r="G494" t="s">
        <v>687</v>
      </c>
      <c r="H494" t="s">
        <v>690</v>
      </c>
      <c r="I494" t="s">
        <v>688</v>
      </c>
      <c r="J494" t="s">
        <v>687</v>
      </c>
      <c r="K494" t="s">
        <v>688</v>
      </c>
      <c r="L494" t="s">
        <v>687</v>
      </c>
      <c r="M494" t="s">
        <v>687</v>
      </c>
      <c r="N494" t="s">
        <v>687</v>
      </c>
      <c r="O494" t="s">
        <v>688</v>
      </c>
      <c r="P494" t="s">
        <v>687</v>
      </c>
      <c r="Q494" s="2">
        <v>0</v>
      </c>
      <c r="R494" t="s">
        <v>687</v>
      </c>
      <c r="S494" t="s">
        <v>690</v>
      </c>
      <c r="T494" t="s">
        <v>687</v>
      </c>
      <c r="U494">
        <v>0</v>
      </c>
      <c r="V494" t="s">
        <v>687</v>
      </c>
      <c r="X494" t="s">
        <v>687</v>
      </c>
      <c r="Y494" t="s">
        <v>687</v>
      </c>
      <c r="Z494">
        <v>1</v>
      </c>
      <c r="AA494">
        <v>0</v>
      </c>
      <c r="AB494" t="s">
        <v>687</v>
      </c>
      <c r="AC494">
        <v>0</v>
      </c>
      <c r="AD494" t="s">
        <v>687</v>
      </c>
      <c r="AE494">
        <v>21001926</v>
      </c>
      <c r="AF494">
        <v>1</v>
      </c>
      <c r="AG494">
        <v>21000389</v>
      </c>
      <c r="AH494">
        <v>1</v>
      </c>
      <c r="AI494" s="2"/>
      <c r="AJ494" t="s">
        <v>1318</v>
      </c>
    </row>
    <row r="495" spans="1:36" x14ac:dyDescent="0.25">
      <c r="A495" t="s">
        <v>90</v>
      </c>
      <c r="B495">
        <v>229</v>
      </c>
      <c r="C495">
        <v>1</v>
      </c>
      <c r="D495" t="s">
        <v>759</v>
      </c>
      <c r="E495">
        <v>430</v>
      </c>
      <c r="F495">
        <v>15</v>
      </c>
      <c r="G495" t="s">
        <v>691</v>
      </c>
      <c r="H495" t="s">
        <v>691</v>
      </c>
      <c r="I495" t="s">
        <v>687</v>
      </c>
      <c r="J495" t="s">
        <v>687</v>
      </c>
      <c r="K495" t="s">
        <v>691</v>
      </c>
      <c r="L495" t="s">
        <v>691</v>
      </c>
      <c r="M495" t="s">
        <v>687</v>
      </c>
      <c r="N495" t="s">
        <v>687</v>
      </c>
      <c r="O495" t="s">
        <v>687</v>
      </c>
      <c r="P495" t="s">
        <v>687</v>
      </c>
      <c r="Q495" s="2">
        <v>0</v>
      </c>
      <c r="R495" t="s">
        <v>728</v>
      </c>
      <c r="S495">
        <v>0</v>
      </c>
      <c r="T495" t="s">
        <v>728</v>
      </c>
      <c r="U495">
        <v>0</v>
      </c>
      <c r="V495" t="s">
        <v>728</v>
      </c>
      <c r="X495" t="s">
        <v>691</v>
      </c>
      <c r="Y495" t="s">
        <v>691</v>
      </c>
      <c r="Z495">
        <v>1</v>
      </c>
      <c r="AA495">
        <v>0</v>
      </c>
      <c r="AB495" t="s">
        <v>728</v>
      </c>
      <c r="AC495">
        <v>0</v>
      </c>
      <c r="AD495" t="s">
        <v>728</v>
      </c>
      <c r="AE495">
        <v>47000163</v>
      </c>
      <c r="AG495">
        <v>47000162</v>
      </c>
      <c r="AH495">
        <v>1</v>
      </c>
      <c r="AI495" s="2"/>
      <c r="AJ495" t="s">
        <v>1321</v>
      </c>
    </row>
    <row r="496" spans="1:36" x14ac:dyDescent="0.25">
      <c r="A496" t="s">
        <v>421</v>
      </c>
      <c r="B496">
        <v>871</v>
      </c>
      <c r="C496">
        <v>2</v>
      </c>
      <c r="D496" t="s">
        <v>900</v>
      </c>
      <c r="E496">
        <v>360</v>
      </c>
      <c r="F496">
        <v>11</v>
      </c>
      <c r="G496" t="s">
        <v>687</v>
      </c>
      <c r="H496" t="s">
        <v>690</v>
      </c>
      <c r="I496" t="s">
        <v>687</v>
      </c>
      <c r="J496" t="s">
        <v>687</v>
      </c>
      <c r="K496" t="s">
        <v>691</v>
      </c>
      <c r="L496" t="s">
        <v>687</v>
      </c>
      <c r="M496" t="s">
        <v>687</v>
      </c>
      <c r="N496" t="s">
        <v>687</v>
      </c>
      <c r="O496" t="s">
        <v>687</v>
      </c>
      <c r="P496" t="s">
        <v>687</v>
      </c>
      <c r="Q496" s="2">
        <v>0</v>
      </c>
      <c r="R496" t="s">
        <v>687</v>
      </c>
      <c r="S496">
        <v>0</v>
      </c>
      <c r="T496" t="s">
        <v>687</v>
      </c>
      <c r="U496">
        <v>0</v>
      </c>
      <c r="V496" t="s">
        <v>687</v>
      </c>
      <c r="X496" t="s">
        <v>687</v>
      </c>
      <c r="Y496" t="s">
        <v>690</v>
      </c>
      <c r="Z496">
        <v>2</v>
      </c>
      <c r="AA496">
        <v>0</v>
      </c>
      <c r="AB496" t="s">
        <v>687</v>
      </c>
      <c r="AC496" t="s">
        <v>688</v>
      </c>
      <c r="AD496" t="s">
        <v>687</v>
      </c>
      <c r="AE496">
        <v>62000044</v>
      </c>
      <c r="AF496">
        <v>1</v>
      </c>
      <c r="AG496">
        <v>62000003</v>
      </c>
      <c r="AH496">
        <v>1</v>
      </c>
      <c r="AI496" s="2"/>
      <c r="AJ496" t="s">
        <v>1318</v>
      </c>
    </row>
    <row r="497" spans="1:36" x14ac:dyDescent="0.25">
      <c r="A497" t="s">
        <v>217</v>
      </c>
      <c r="B497">
        <v>499</v>
      </c>
      <c r="C497">
        <v>1</v>
      </c>
      <c r="D497" t="s">
        <v>757</v>
      </c>
      <c r="E497">
        <v>615</v>
      </c>
      <c r="F497">
        <v>9</v>
      </c>
      <c r="G497" t="s">
        <v>687</v>
      </c>
      <c r="H497" t="s">
        <v>691</v>
      </c>
      <c r="I497" t="s">
        <v>687</v>
      </c>
      <c r="J497" t="s">
        <v>687</v>
      </c>
      <c r="K497" t="s">
        <v>691</v>
      </c>
      <c r="L497" t="s">
        <v>687</v>
      </c>
      <c r="M497" t="s">
        <v>687</v>
      </c>
      <c r="N497" t="s">
        <v>687</v>
      </c>
      <c r="O497" t="s">
        <v>687</v>
      </c>
      <c r="P497" t="s">
        <v>687</v>
      </c>
      <c r="Q497" s="2">
        <v>0</v>
      </c>
      <c r="R497" t="s">
        <v>687</v>
      </c>
      <c r="S497" t="s">
        <v>691</v>
      </c>
      <c r="T497" t="s">
        <v>687</v>
      </c>
      <c r="U497">
        <v>0</v>
      </c>
      <c r="V497" t="s">
        <v>687</v>
      </c>
      <c r="X497" t="s">
        <v>687</v>
      </c>
      <c r="Y497" t="s">
        <v>691</v>
      </c>
      <c r="Z497">
        <v>1</v>
      </c>
      <c r="AA497">
        <v>0</v>
      </c>
      <c r="AB497" t="s">
        <v>687</v>
      </c>
      <c r="AC497">
        <v>0</v>
      </c>
      <c r="AD497" t="s">
        <v>687</v>
      </c>
      <c r="AE497">
        <v>21001820</v>
      </c>
      <c r="AF497">
        <v>1</v>
      </c>
      <c r="AG497">
        <v>21000304</v>
      </c>
      <c r="AH497">
        <v>1</v>
      </c>
      <c r="AI497" s="2"/>
      <c r="AJ497" t="s">
        <v>1318</v>
      </c>
    </row>
    <row r="498" spans="1:36" x14ac:dyDescent="0.25">
      <c r="A498" t="s">
        <v>947</v>
      </c>
      <c r="B498">
        <v>1109</v>
      </c>
      <c r="C498">
        <v>1</v>
      </c>
      <c r="D498" t="s">
        <v>686</v>
      </c>
      <c r="E498">
        <v>813</v>
      </c>
      <c r="F498">
        <v>5</v>
      </c>
      <c r="G498" t="s">
        <v>687</v>
      </c>
      <c r="H498" t="s">
        <v>687</v>
      </c>
      <c r="I498" t="s">
        <v>687</v>
      </c>
      <c r="J498" t="s">
        <v>687</v>
      </c>
      <c r="K498" t="s">
        <v>1322</v>
      </c>
      <c r="L498" t="s">
        <v>687</v>
      </c>
      <c r="M498" t="s">
        <v>687</v>
      </c>
      <c r="N498" t="s">
        <v>687</v>
      </c>
      <c r="O498">
        <v>0</v>
      </c>
      <c r="P498" t="s">
        <v>687</v>
      </c>
      <c r="Q498" s="2">
        <v>0</v>
      </c>
      <c r="R498" t="s">
        <v>687</v>
      </c>
      <c r="S498" t="s">
        <v>688</v>
      </c>
      <c r="T498" t="s">
        <v>687</v>
      </c>
      <c r="U498">
        <v>0</v>
      </c>
      <c r="V498" t="s">
        <v>687</v>
      </c>
      <c r="X498" t="s">
        <v>687</v>
      </c>
      <c r="Y498" t="s">
        <v>688</v>
      </c>
      <c r="Z498">
        <v>1</v>
      </c>
      <c r="AA498">
        <v>0</v>
      </c>
      <c r="AB498" t="s">
        <v>687</v>
      </c>
      <c r="AC498">
        <v>0</v>
      </c>
      <c r="AD498" t="s">
        <v>687</v>
      </c>
      <c r="AE498">
        <v>1000408</v>
      </c>
      <c r="AF498">
        <v>1</v>
      </c>
      <c r="AG498">
        <v>1000407</v>
      </c>
      <c r="AH498">
        <v>1</v>
      </c>
      <c r="AI498" s="2"/>
      <c r="AJ498" t="s">
        <v>1320</v>
      </c>
    </row>
    <row r="499" spans="1:36" x14ac:dyDescent="0.25">
      <c r="A499" t="s">
        <v>966</v>
      </c>
      <c r="B499">
        <v>1211</v>
      </c>
      <c r="C499">
        <v>1</v>
      </c>
      <c r="D499" t="s">
        <v>764</v>
      </c>
      <c r="E499">
        <v>851</v>
      </c>
      <c r="F499">
        <v>13</v>
      </c>
      <c r="G499" t="s">
        <v>687</v>
      </c>
      <c r="H499" t="s">
        <v>702</v>
      </c>
      <c r="I499">
        <v>0</v>
      </c>
      <c r="J499" t="s">
        <v>687</v>
      </c>
      <c r="K499">
        <v>0</v>
      </c>
      <c r="L499" t="s">
        <v>687</v>
      </c>
      <c r="M499">
        <v>0</v>
      </c>
      <c r="N499" t="s">
        <v>687</v>
      </c>
      <c r="O499">
        <v>0</v>
      </c>
      <c r="P499" t="s">
        <v>687</v>
      </c>
      <c r="Q499" s="2">
        <v>0</v>
      </c>
      <c r="R499" t="s">
        <v>687</v>
      </c>
      <c r="S499" t="s">
        <v>702</v>
      </c>
      <c r="T499" t="s">
        <v>687</v>
      </c>
      <c r="U499">
        <v>0</v>
      </c>
      <c r="V499" t="s">
        <v>687</v>
      </c>
      <c r="X499" t="s">
        <v>687</v>
      </c>
      <c r="Y499">
        <v>0</v>
      </c>
      <c r="AA499">
        <v>0</v>
      </c>
      <c r="AB499" t="s">
        <v>687</v>
      </c>
      <c r="AC499">
        <v>0</v>
      </c>
      <c r="AD499" t="s">
        <v>687</v>
      </c>
      <c r="AE499">
        <v>10000777</v>
      </c>
      <c r="AF499">
        <v>1</v>
      </c>
      <c r="AG499">
        <v>10000776</v>
      </c>
      <c r="AI499" s="2"/>
      <c r="AJ499" t="s">
        <v>1318</v>
      </c>
    </row>
    <row r="500" spans="1:36" x14ac:dyDescent="0.25">
      <c r="A500" t="s">
        <v>134</v>
      </c>
      <c r="B500">
        <v>336</v>
      </c>
      <c r="C500">
        <v>1</v>
      </c>
      <c r="D500" t="s">
        <v>764</v>
      </c>
      <c r="E500">
        <v>820</v>
      </c>
      <c r="F500">
        <v>1</v>
      </c>
      <c r="G500" t="s">
        <v>687</v>
      </c>
      <c r="H500" t="s">
        <v>691</v>
      </c>
      <c r="I500" t="s">
        <v>688</v>
      </c>
      <c r="J500" t="s">
        <v>687</v>
      </c>
      <c r="K500" t="s">
        <v>687</v>
      </c>
      <c r="L500" t="s">
        <v>687</v>
      </c>
      <c r="M500" t="s">
        <v>687</v>
      </c>
      <c r="N500" t="s">
        <v>687</v>
      </c>
      <c r="O500" t="s">
        <v>687</v>
      </c>
      <c r="P500" t="s">
        <v>687</v>
      </c>
      <c r="Q500" s="2">
        <v>0</v>
      </c>
      <c r="R500" t="s">
        <v>687</v>
      </c>
      <c r="S500" t="s">
        <v>688</v>
      </c>
      <c r="T500" t="s">
        <v>687</v>
      </c>
      <c r="U500">
        <v>0</v>
      </c>
      <c r="V500" t="s">
        <v>687</v>
      </c>
      <c r="X500" t="s">
        <v>687</v>
      </c>
      <c r="Y500" t="s">
        <v>691</v>
      </c>
      <c r="Z500">
        <v>1</v>
      </c>
      <c r="AA500">
        <v>0</v>
      </c>
      <c r="AB500" t="s">
        <v>687</v>
      </c>
      <c r="AC500">
        <v>0</v>
      </c>
      <c r="AD500" t="s">
        <v>687</v>
      </c>
      <c r="AE500">
        <v>10000170</v>
      </c>
      <c r="AF500">
        <v>1</v>
      </c>
      <c r="AG500">
        <v>10000002</v>
      </c>
      <c r="AH500">
        <v>1</v>
      </c>
      <c r="AI500" s="2"/>
      <c r="AJ500" t="s">
        <v>1318</v>
      </c>
    </row>
    <row r="501" spans="1:36" x14ac:dyDescent="0.25">
      <c r="A501" t="s">
        <v>853</v>
      </c>
      <c r="B501">
        <v>500</v>
      </c>
      <c r="C501">
        <v>1</v>
      </c>
      <c r="D501" t="s">
        <v>757</v>
      </c>
      <c r="E501">
        <v>615</v>
      </c>
      <c r="F501">
        <v>10</v>
      </c>
      <c r="G501" t="s">
        <v>687</v>
      </c>
      <c r="H501" t="s">
        <v>691</v>
      </c>
      <c r="I501" t="s">
        <v>688</v>
      </c>
      <c r="J501" t="s">
        <v>687</v>
      </c>
      <c r="K501" t="s">
        <v>688</v>
      </c>
      <c r="L501" t="s">
        <v>687</v>
      </c>
      <c r="M501" t="s">
        <v>687</v>
      </c>
      <c r="N501" t="s">
        <v>687</v>
      </c>
      <c r="O501" t="s">
        <v>688</v>
      </c>
      <c r="P501" t="s">
        <v>687</v>
      </c>
      <c r="Q501" s="2">
        <v>0</v>
      </c>
      <c r="R501" t="s">
        <v>687</v>
      </c>
      <c r="S501" t="s">
        <v>688</v>
      </c>
      <c r="T501" t="s">
        <v>687</v>
      </c>
      <c r="U501">
        <v>0</v>
      </c>
      <c r="V501" t="s">
        <v>687</v>
      </c>
      <c r="X501" t="s">
        <v>687</v>
      </c>
      <c r="Y501" t="s">
        <v>687</v>
      </c>
      <c r="Z501">
        <v>1</v>
      </c>
      <c r="AA501">
        <v>0</v>
      </c>
      <c r="AB501" t="s">
        <v>687</v>
      </c>
      <c r="AC501" t="s">
        <v>688</v>
      </c>
      <c r="AD501" t="s">
        <v>687</v>
      </c>
      <c r="AE501">
        <v>21001730</v>
      </c>
      <c r="AF501">
        <v>1</v>
      </c>
      <c r="AG501">
        <v>21001639</v>
      </c>
      <c r="AH501">
        <v>1</v>
      </c>
      <c r="AI501" s="2"/>
      <c r="AJ501" s="11" t="s">
        <v>1319</v>
      </c>
    </row>
    <row r="502" spans="1:36" x14ac:dyDescent="0.25">
      <c r="A502" t="s">
        <v>282</v>
      </c>
      <c r="B502">
        <v>606</v>
      </c>
      <c r="C502">
        <v>1</v>
      </c>
      <c r="D502" t="s">
        <v>748</v>
      </c>
      <c r="E502">
        <v>630</v>
      </c>
      <c r="F502">
        <v>9</v>
      </c>
      <c r="G502" t="s">
        <v>687</v>
      </c>
      <c r="H502" t="s">
        <v>690</v>
      </c>
      <c r="I502" t="s">
        <v>687</v>
      </c>
      <c r="J502" t="s">
        <v>687</v>
      </c>
      <c r="K502" t="s">
        <v>688</v>
      </c>
      <c r="L502" t="s">
        <v>687</v>
      </c>
      <c r="M502" t="s">
        <v>687</v>
      </c>
      <c r="N502" t="s">
        <v>687</v>
      </c>
      <c r="O502" t="s">
        <v>688</v>
      </c>
      <c r="P502" t="s">
        <v>687</v>
      </c>
      <c r="Q502" s="2">
        <v>0</v>
      </c>
      <c r="R502" t="s">
        <v>687</v>
      </c>
      <c r="S502" t="s">
        <v>691</v>
      </c>
      <c r="T502" t="s">
        <v>687</v>
      </c>
      <c r="U502">
        <v>0</v>
      </c>
      <c r="V502" t="s">
        <v>687</v>
      </c>
      <c r="X502" t="s">
        <v>687</v>
      </c>
      <c r="Y502" t="s">
        <v>691</v>
      </c>
      <c r="Z502">
        <v>1</v>
      </c>
      <c r="AA502">
        <v>0</v>
      </c>
      <c r="AB502" t="s">
        <v>687</v>
      </c>
      <c r="AC502" t="s">
        <v>690</v>
      </c>
      <c r="AD502" t="s">
        <v>687</v>
      </c>
      <c r="AE502">
        <v>25000523</v>
      </c>
      <c r="AF502">
        <v>1</v>
      </c>
      <c r="AG502">
        <v>25000672</v>
      </c>
      <c r="AH502">
        <v>1</v>
      </c>
      <c r="AI502" s="2"/>
      <c r="AJ502" t="s">
        <v>1319</v>
      </c>
    </row>
    <row r="503" spans="1:36" x14ac:dyDescent="0.25">
      <c r="A503" t="s">
        <v>422</v>
      </c>
      <c r="B503">
        <v>872</v>
      </c>
      <c r="C503">
        <v>2</v>
      </c>
      <c r="D503" t="s">
        <v>900</v>
      </c>
      <c r="E503">
        <v>320</v>
      </c>
      <c r="F503">
        <v>9</v>
      </c>
      <c r="G503" t="s">
        <v>687</v>
      </c>
      <c r="H503" t="s">
        <v>690</v>
      </c>
      <c r="I503" t="s">
        <v>691</v>
      </c>
      <c r="J503" t="s">
        <v>687</v>
      </c>
      <c r="K503" t="s">
        <v>691</v>
      </c>
      <c r="L503" t="s">
        <v>687</v>
      </c>
      <c r="M503" t="s">
        <v>687</v>
      </c>
      <c r="N503" t="s">
        <v>687</v>
      </c>
      <c r="O503">
        <v>0</v>
      </c>
      <c r="P503" t="s">
        <v>687</v>
      </c>
      <c r="Q503" s="2">
        <v>0</v>
      </c>
      <c r="R503">
        <v>0</v>
      </c>
      <c r="S503">
        <v>0</v>
      </c>
      <c r="T503">
        <v>0</v>
      </c>
      <c r="U503" t="s">
        <v>691</v>
      </c>
      <c r="V503" t="s">
        <v>687</v>
      </c>
      <c r="X503" t="s">
        <v>687</v>
      </c>
      <c r="Y503" t="s">
        <v>690</v>
      </c>
      <c r="Z503">
        <v>2</v>
      </c>
      <c r="AA503">
        <v>0</v>
      </c>
      <c r="AB503" t="s">
        <v>687</v>
      </c>
      <c r="AC503" t="s">
        <v>688</v>
      </c>
      <c r="AD503" t="s">
        <v>687</v>
      </c>
      <c r="AE503">
        <v>57000260</v>
      </c>
      <c r="AF503">
        <v>1</v>
      </c>
      <c r="AG503">
        <v>57000020</v>
      </c>
      <c r="AH503">
        <v>1</v>
      </c>
      <c r="AI503" s="2"/>
      <c r="AJ503" t="s">
        <v>1318</v>
      </c>
    </row>
    <row r="504" spans="1:36" x14ac:dyDescent="0.25">
      <c r="A504" t="s">
        <v>1045</v>
      </c>
      <c r="B504">
        <v>2403</v>
      </c>
      <c r="C504">
        <v>2</v>
      </c>
      <c r="D504" t="s">
        <v>904</v>
      </c>
      <c r="E504">
        <v>185</v>
      </c>
      <c r="F504">
        <v>15</v>
      </c>
      <c r="G504" t="s">
        <v>687</v>
      </c>
      <c r="H504" t="s">
        <v>687</v>
      </c>
      <c r="I504" t="s">
        <v>687</v>
      </c>
      <c r="J504" t="s">
        <v>687</v>
      </c>
      <c r="K504" t="s">
        <v>687</v>
      </c>
      <c r="L504" t="s">
        <v>687</v>
      </c>
      <c r="M504" t="s">
        <v>687</v>
      </c>
      <c r="N504" t="s">
        <v>687</v>
      </c>
      <c r="O504">
        <v>0</v>
      </c>
      <c r="P504" t="s">
        <v>687</v>
      </c>
      <c r="Q504" s="2">
        <v>0</v>
      </c>
      <c r="R504" t="s">
        <v>687</v>
      </c>
      <c r="S504">
        <v>0</v>
      </c>
      <c r="T504" t="s">
        <v>687</v>
      </c>
      <c r="U504">
        <v>0</v>
      </c>
      <c r="V504" t="s">
        <v>687</v>
      </c>
      <c r="X504" t="s">
        <v>687</v>
      </c>
      <c r="Y504" t="s">
        <v>687</v>
      </c>
      <c r="Z504">
        <v>1</v>
      </c>
      <c r="AA504">
        <v>0</v>
      </c>
      <c r="AB504" t="s">
        <v>687</v>
      </c>
      <c r="AC504">
        <v>0</v>
      </c>
      <c r="AD504" t="s">
        <v>687</v>
      </c>
      <c r="AE504">
        <v>53000490</v>
      </c>
      <c r="AG504">
        <v>53000489</v>
      </c>
      <c r="AH504">
        <v>1</v>
      </c>
      <c r="AI504" s="2"/>
      <c r="AJ504" t="s">
        <v>1320</v>
      </c>
    </row>
    <row r="505" spans="1:36" x14ac:dyDescent="0.25">
      <c r="A505" t="s">
        <v>135</v>
      </c>
      <c r="B505">
        <v>337</v>
      </c>
      <c r="C505">
        <v>1</v>
      </c>
      <c r="D505" t="s">
        <v>764</v>
      </c>
      <c r="E505">
        <v>740</v>
      </c>
      <c r="F505">
        <v>9</v>
      </c>
      <c r="G505" t="s">
        <v>687</v>
      </c>
      <c r="H505" t="s">
        <v>688</v>
      </c>
      <c r="I505" t="s">
        <v>688</v>
      </c>
      <c r="J505" t="s">
        <v>687</v>
      </c>
      <c r="K505" t="s">
        <v>1322</v>
      </c>
      <c r="L505" t="s">
        <v>687</v>
      </c>
      <c r="M505" t="s">
        <v>688</v>
      </c>
      <c r="N505" t="s">
        <v>687</v>
      </c>
      <c r="O505">
        <v>0</v>
      </c>
      <c r="P505" t="s">
        <v>687</v>
      </c>
      <c r="Q505" s="2">
        <v>0</v>
      </c>
      <c r="R505" t="s">
        <v>687</v>
      </c>
      <c r="S505" t="s">
        <v>688</v>
      </c>
      <c r="T505" t="s">
        <v>687</v>
      </c>
      <c r="U505">
        <v>0</v>
      </c>
      <c r="V505" t="s">
        <v>687</v>
      </c>
      <c r="X505" t="s">
        <v>687</v>
      </c>
      <c r="Y505" t="s">
        <v>688</v>
      </c>
      <c r="Z505">
        <v>1</v>
      </c>
      <c r="AA505">
        <v>0</v>
      </c>
      <c r="AB505" t="s">
        <v>687</v>
      </c>
      <c r="AC505">
        <v>0</v>
      </c>
      <c r="AD505" t="s">
        <v>687</v>
      </c>
      <c r="AE505">
        <v>20000188</v>
      </c>
      <c r="AF505">
        <v>1</v>
      </c>
      <c r="AG505">
        <v>20000017</v>
      </c>
      <c r="AH505">
        <v>1</v>
      </c>
      <c r="AI505" s="2"/>
      <c r="AJ505" t="s">
        <v>1320</v>
      </c>
    </row>
    <row r="506" spans="1:36" x14ac:dyDescent="0.25">
      <c r="A506" t="s">
        <v>44</v>
      </c>
      <c r="B506">
        <v>137</v>
      </c>
      <c r="C506">
        <v>1</v>
      </c>
      <c r="D506" t="s">
        <v>729</v>
      </c>
      <c r="E506">
        <v>540</v>
      </c>
      <c r="F506">
        <v>10</v>
      </c>
      <c r="G506" t="s">
        <v>687</v>
      </c>
      <c r="H506" t="s">
        <v>702</v>
      </c>
      <c r="I506" t="s">
        <v>691</v>
      </c>
      <c r="J506" t="s">
        <v>687</v>
      </c>
      <c r="K506" t="s">
        <v>691</v>
      </c>
      <c r="L506" t="s">
        <v>687</v>
      </c>
      <c r="M506" t="s">
        <v>687</v>
      </c>
      <c r="N506" t="s">
        <v>687</v>
      </c>
      <c r="O506" t="s">
        <v>691</v>
      </c>
      <c r="P506" t="s">
        <v>687</v>
      </c>
      <c r="Q506" s="2">
        <v>0</v>
      </c>
      <c r="R506">
        <v>0</v>
      </c>
      <c r="S506">
        <v>0</v>
      </c>
      <c r="T506">
        <v>0</v>
      </c>
      <c r="U506" t="s">
        <v>691</v>
      </c>
      <c r="V506" t="s">
        <v>687</v>
      </c>
      <c r="X506" t="s">
        <v>687</v>
      </c>
      <c r="Y506" t="s">
        <v>690</v>
      </c>
      <c r="Z506">
        <v>2</v>
      </c>
      <c r="AA506">
        <v>0</v>
      </c>
      <c r="AB506" t="s">
        <v>687</v>
      </c>
      <c r="AC506" t="s">
        <v>702</v>
      </c>
      <c r="AD506" t="s">
        <v>687</v>
      </c>
      <c r="AE506">
        <v>41000063</v>
      </c>
      <c r="AF506">
        <v>1</v>
      </c>
      <c r="AG506">
        <v>41000006</v>
      </c>
      <c r="AH506">
        <v>1</v>
      </c>
      <c r="AI506" s="2"/>
      <c r="AJ506" t="s">
        <v>1318</v>
      </c>
    </row>
    <row r="507" spans="1:36" x14ac:dyDescent="0.25">
      <c r="A507" t="s">
        <v>61</v>
      </c>
      <c r="B507">
        <v>169</v>
      </c>
      <c r="C507">
        <v>1</v>
      </c>
      <c r="D507" t="s">
        <v>740</v>
      </c>
      <c r="E507">
        <v>420</v>
      </c>
      <c r="F507">
        <v>10</v>
      </c>
      <c r="G507" t="s">
        <v>687</v>
      </c>
      <c r="H507" t="s">
        <v>691</v>
      </c>
      <c r="I507" t="s">
        <v>691</v>
      </c>
      <c r="J507" t="s">
        <v>687</v>
      </c>
      <c r="K507" t="s">
        <v>691</v>
      </c>
      <c r="L507" t="s">
        <v>687</v>
      </c>
      <c r="M507" t="s">
        <v>687</v>
      </c>
      <c r="N507" t="s">
        <v>687</v>
      </c>
      <c r="O507" t="s">
        <v>691</v>
      </c>
      <c r="P507" t="s">
        <v>687</v>
      </c>
      <c r="Q507" s="2">
        <v>0</v>
      </c>
      <c r="R507" t="s">
        <v>687</v>
      </c>
      <c r="S507" t="s">
        <v>691</v>
      </c>
      <c r="T507" t="s">
        <v>687</v>
      </c>
      <c r="U507">
        <v>0</v>
      </c>
      <c r="V507" t="s">
        <v>687</v>
      </c>
      <c r="X507" t="s">
        <v>687</v>
      </c>
      <c r="Y507" t="s">
        <v>691</v>
      </c>
      <c r="Z507">
        <v>1</v>
      </c>
      <c r="AA507">
        <v>0</v>
      </c>
      <c r="AB507" t="s">
        <v>687</v>
      </c>
      <c r="AC507">
        <v>0</v>
      </c>
      <c r="AD507" t="s">
        <v>687</v>
      </c>
      <c r="AE507">
        <v>46000123</v>
      </c>
      <c r="AF507">
        <v>1</v>
      </c>
      <c r="AG507">
        <v>46000012</v>
      </c>
      <c r="AH507">
        <v>1</v>
      </c>
      <c r="AI507" s="2"/>
      <c r="AJ507" t="s">
        <v>1318</v>
      </c>
    </row>
    <row r="508" spans="1:36" x14ac:dyDescent="0.25">
      <c r="A508" t="s">
        <v>283</v>
      </c>
      <c r="B508">
        <v>607</v>
      </c>
      <c r="C508">
        <v>1</v>
      </c>
      <c r="D508" t="s">
        <v>748</v>
      </c>
      <c r="E508">
        <v>760</v>
      </c>
      <c r="F508">
        <v>13</v>
      </c>
      <c r="G508" t="s">
        <v>687</v>
      </c>
      <c r="H508" t="s">
        <v>691</v>
      </c>
      <c r="I508" t="s">
        <v>691</v>
      </c>
      <c r="J508" t="s">
        <v>687</v>
      </c>
      <c r="K508" t="s">
        <v>691</v>
      </c>
      <c r="L508" t="s">
        <v>687</v>
      </c>
      <c r="M508" t="s">
        <v>687</v>
      </c>
      <c r="N508" t="s">
        <v>687</v>
      </c>
      <c r="O508" t="s">
        <v>687</v>
      </c>
      <c r="P508" t="s">
        <v>687</v>
      </c>
      <c r="Q508" s="2">
        <v>0</v>
      </c>
      <c r="R508" t="s">
        <v>687</v>
      </c>
      <c r="S508" t="s">
        <v>688</v>
      </c>
      <c r="T508" t="s">
        <v>687</v>
      </c>
      <c r="U508">
        <v>0</v>
      </c>
      <c r="V508" t="s">
        <v>687</v>
      </c>
      <c r="X508" t="s">
        <v>687</v>
      </c>
      <c r="Y508" t="s">
        <v>688</v>
      </c>
      <c r="Z508">
        <v>1</v>
      </c>
      <c r="AA508">
        <v>0</v>
      </c>
      <c r="AB508" t="s">
        <v>687</v>
      </c>
      <c r="AC508">
        <v>0</v>
      </c>
      <c r="AD508" t="s">
        <v>687</v>
      </c>
      <c r="AE508">
        <v>25000834</v>
      </c>
      <c r="AF508">
        <v>1</v>
      </c>
      <c r="AG508">
        <v>25000833</v>
      </c>
      <c r="AH508">
        <v>1</v>
      </c>
      <c r="AI508" s="2"/>
      <c r="AJ508" t="s">
        <v>1319</v>
      </c>
    </row>
    <row r="509" spans="1:36" x14ac:dyDescent="0.25">
      <c r="A509" t="s">
        <v>136</v>
      </c>
      <c r="B509">
        <v>338</v>
      </c>
      <c r="C509">
        <v>1</v>
      </c>
      <c r="D509" t="s">
        <v>764</v>
      </c>
      <c r="E509">
        <v>665</v>
      </c>
      <c r="F509">
        <v>15</v>
      </c>
      <c r="G509" t="s">
        <v>687</v>
      </c>
      <c r="H509" t="s">
        <v>702</v>
      </c>
      <c r="I509" t="s">
        <v>691</v>
      </c>
      <c r="J509" t="s">
        <v>687</v>
      </c>
      <c r="K509" t="s">
        <v>691</v>
      </c>
      <c r="L509" t="s">
        <v>687</v>
      </c>
      <c r="M509" t="s">
        <v>687</v>
      </c>
      <c r="N509" t="s">
        <v>687</v>
      </c>
      <c r="O509" t="s">
        <v>691</v>
      </c>
      <c r="P509" t="s">
        <v>687</v>
      </c>
      <c r="Q509" s="2">
        <v>0</v>
      </c>
      <c r="R509" t="s">
        <v>687</v>
      </c>
      <c r="S509">
        <v>0</v>
      </c>
      <c r="T509" t="s">
        <v>687</v>
      </c>
      <c r="U509">
        <v>0</v>
      </c>
      <c r="V509" t="s">
        <v>687</v>
      </c>
      <c r="X509" t="s">
        <v>687</v>
      </c>
      <c r="Y509" t="s">
        <v>702</v>
      </c>
      <c r="Z509">
        <v>1</v>
      </c>
      <c r="AA509">
        <v>0</v>
      </c>
      <c r="AB509" t="s">
        <v>687</v>
      </c>
      <c r="AC509">
        <v>0</v>
      </c>
      <c r="AD509" t="s">
        <v>687</v>
      </c>
      <c r="AE509">
        <v>16000300</v>
      </c>
      <c r="AG509">
        <v>16000069</v>
      </c>
      <c r="AH509">
        <v>1</v>
      </c>
      <c r="AI509" s="2"/>
      <c r="AJ509" t="s">
        <v>1318</v>
      </c>
    </row>
    <row r="510" spans="1:36" x14ac:dyDescent="0.25">
      <c r="A510" t="s">
        <v>696</v>
      </c>
      <c r="B510">
        <v>14</v>
      </c>
      <c r="C510">
        <v>1</v>
      </c>
      <c r="D510" t="s">
        <v>686</v>
      </c>
      <c r="E510">
        <v>787</v>
      </c>
      <c r="F510">
        <v>10</v>
      </c>
      <c r="G510" t="s">
        <v>687</v>
      </c>
      <c r="H510" t="s">
        <v>691</v>
      </c>
      <c r="I510" t="s">
        <v>688</v>
      </c>
      <c r="J510" t="s">
        <v>687</v>
      </c>
      <c r="K510" t="s">
        <v>688</v>
      </c>
      <c r="L510" t="s">
        <v>687</v>
      </c>
      <c r="M510" t="s">
        <v>687</v>
      </c>
      <c r="N510" t="s">
        <v>687</v>
      </c>
      <c r="O510" t="s">
        <v>688</v>
      </c>
      <c r="P510" t="s">
        <v>687</v>
      </c>
      <c r="Q510" s="2">
        <v>0</v>
      </c>
      <c r="R510">
        <v>0</v>
      </c>
      <c r="S510">
        <v>0</v>
      </c>
      <c r="T510">
        <v>0</v>
      </c>
      <c r="U510" t="s">
        <v>688</v>
      </c>
      <c r="V510" t="s">
        <v>687</v>
      </c>
      <c r="X510" t="s">
        <v>687</v>
      </c>
      <c r="Y510" t="s">
        <v>691</v>
      </c>
      <c r="Z510">
        <v>2</v>
      </c>
      <c r="AA510" t="s">
        <v>687</v>
      </c>
      <c r="AB510" t="s">
        <v>687</v>
      </c>
      <c r="AC510" t="s">
        <v>688</v>
      </c>
      <c r="AD510" t="s">
        <v>687</v>
      </c>
      <c r="AE510">
        <v>1000044</v>
      </c>
      <c r="AF510">
        <v>1</v>
      </c>
      <c r="AG510">
        <v>1000035</v>
      </c>
      <c r="AH510">
        <v>1</v>
      </c>
      <c r="AI510" s="2"/>
      <c r="AJ510" t="s">
        <v>1318</v>
      </c>
    </row>
    <row r="511" spans="1:36" x14ac:dyDescent="0.25">
      <c r="A511" t="s">
        <v>73</v>
      </c>
      <c r="B511">
        <v>196</v>
      </c>
      <c r="C511">
        <v>1</v>
      </c>
      <c r="D511" t="s">
        <v>692</v>
      </c>
      <c r="E511">
        <v>430</v>
      </c>
      <c r="F511">
        <v>9</v>
      </c>
      <c r="G511" t="s">
        <v>687</v>
      </c>
      <c r="H511" t="s">
        <v>702</v>
      </c>
      <c r="I511" t="s">
        <v>691</v>
      </c>
      <c r="J511" t="s">
        <v>687</v>
      </c>
      <c r="K511" t="s">
        <v>691</v>
      </c>
      <c r="L511" t="s">
        <v>687</v>
      </c>
      <c r="M511" t="s">
        <v>687</v>
      </c>
      <c r="N511" t="s">
        <v>687</v>
      </c>
      <c r="O511" t="s">
        <v>691</v>
      </c>
      <c r="P511" t="s">
        <v>687</v>
      </c>
      <c r="Q511" s="2">
        <v>0</v>
      </c>
      <c r="R511" t="s">
        <v>687</v>
      </c>
      <c r="S511" t="s">
        <v>702</v>
      </c>
      <c r="T511" t="s">
        <v>687</v>
      </c>
      <c r="U511">
        <v>0</v>
      </c>
      <c r="V511" t="s">
        <v>687</v>
      </c>
      <c r="X511" t="s">
        <v>687</v>
      </c>
      <c r="Y511" t="s">
        <v>702</v>
      </c>
      <c r="Z511">
        <v>1</v>
      </c>
      <c r="AA511">
        <v>0</v>
      </c>
      <c r="AB511" t="s">
        <v>687</v>
      </c>
      <c r="AC511">
        <v>0</v>
      </c>
      <c r="AD511" t="s">
        <v>687</v>
      </c>
      <c r="AE511">
        <v>45000269</v>
      </c>
      <c r="AF511">
        <v>1</v>
      </c>
      <c r="AG511">
        <v>45000021</v>
      </c>
      <c r="AH511">
        <v>1</v>
      </c>
      <c r="AI511" s="2"/>
      <c r="AJ511" t="s">
        <v>1318</v>
      </c>
    </row>
    <row r="512" spans="1:36" x14ac:dyDescent="0.25">
      <c r="A512" t="s">
        <v>1024</v>
      </c>
      <c r="B512">
        <v>2102</v>
      </c>
      <c r="C512">
        <v>2</v>
      </c>
      <c r="D512" t="s">
        <v>891</v>
      </c>
      <c r="E512">
        <v>306</v>
      </c>
      <c r="F512">
        <v>17</v>
      </c>
      <c r="G512" t="s">
        <v>687</v>
      </c>
      <c r="H512" t="s">
        <v>1303</v>
      </c>
      <c r="I512">
        <v>0</v>
      </c>
      <c r="J512" t="s">
        <v>687</v>
      </c>
      <c r="K512">
        <v>0</v>
      </c>
      <c r="L512" t="s">
        <v>687</v>
      </c>
      <c r="M512">
        <v>0</v>
      </c>
      <c r="N512" t="s">
        <v>687</v>
      </c>
      <c r="O512">
        <v>0</v>
      </c>
      <c r="P512" t="s">
        <v>687</v>
      </c>
      <c r="Q512" s="2">
        <v>0</v>
      </c>
      <c r="R512" t="s">
        <v>687</v>
      </c>
      <c r="S512">
        <v>0</v>
      </c>
      <c r="T512" t="s">
        <v>687</v>
      </c>
      <c r="U512">
        <v>0</v>
      </c>
      <c r="V512" t="s">
        <v>687</v>
      </c>
      <c r="X512" t="s">
        <v>687</v>
      </c>
      <c r="Y512">
        <v>0</v>
      </c>
      <c r="AA512">
        <v>0</v>
      </c>
      <c r="AB512" t="s">
        <v>687</v>
      </c>
      <c r="AC512">
        <v>0</v>
      </c>
      <c r="AD512" t="s">
        <v>687</v>
      </c>
      <c r="AE512" t="s">
        <v>806</v>
      </c>
      <c r="AG512" t="s">
        <v>806</v>
      </c>
      <c r="AI512" s="2"/>
      <c r="AJ512" t="s">
        <v>1319</v>
      </c>
    </row>
    <row r="513" spans="1:36" x14ac:dyDescent="0.25">
      <c r="A513" t="s">
        <v>284</v>
      </c>
      <c r="B513">
        <v>608</v>
      </c>
      <c r="C513">
        <v>1</v>
      </c>
      <c r="D513" t="s">
        <v>748</v>
      </c>
      <c r="E513">
        <v>573</v>
      </c>
      <c r="F513">
        <v>11</v>
      </c>
      <c r="G513" t="s">
        <v>687</v>
      </c>
      <c r="H513" t="s">
        <v>687</v>
      </c>
      <c r="I513" t="s">
        <v>687</v>
      </c>
      <c r="J513" t="s">
        <v>687</v>
      </c>
      <c r="K513" t="s">
        <v>688</v>
      </c>
      <c r="L513" t="s">
        <v>687</v>
      </c>
      <c r="M513" t="s">
        <v>687</v>
      </c>
      <c r="N513" t="s">
        <v>687</v>
      </c>
      <c r="O513" t="s">
        <v>688</v>
      </c>
      <c r="P513" t="s">
        <v>687</v>
      </c>
      <c r="Q513" s="2">
        <v>0</v>
      </c>
      <c r="R513" t="s">
        <v>687</v>
      </c>
      <c r="S513">
        <v>0</v>
      </c>
      <c r="T513" t="s">
        <v>687</v>
      </c>
      <c r="U513">
        <v>0</v>
      </c>
      <c r="V513" t="s">
        <v>687</v>
      </c>
      <c r="X513" t="s">
        <v>687</v>
      </c>
      <c r="Y513" t="s">
        <v>687</v>
      </c>
      <c r="Z513">
        <v>1</v>
      </c>
      <c r="AA513">
        <v>0</v>
      </c>
      <c r="AB513" t="s">
        <v>687</v>
      </c>
      <c r="AC513">
        <v>0</v>
      </c>
      <c r="AD513" t="s">
        <v>687</v>
      </c>
      <c r="AE513">
        <v>30000552</v>
      </c>
      <c r="AG513">
        <v>30000026</v>
      </c>
      <c r="AH513">
        <v>1</v>
      </c>
      <c r="AI513" s="2"/>
      <c r="AJ513" t="s">
        <v>1320</v>
      </c>
    </row>
    <row r="514" spans="1:36" x14ac:dyDescent="0.25">
      <c r="A514" t="s">
        <v>285</v>
      </c>
      <c r="B514">
        <v>609</v>
      </c>
      <c r="C514">
        <v>1</v>
      </c>
      <c r="D514" t="s">
        <v>748</v>
      </c>
      <c r="E514">
        <v>573</v>
      </c>
      <c r="F514">
        <v>9</v>
      </c>
      <c r="G514" t="s">
        <v>687</v>
      </c>
      <c r="H514" t="s">
        <v>690</v>
      </c>
      <c r="I514" t="s">
        <v>691</v>
      </c>
      <c r="J514" t="s">
        <v>687</v>
      </c>
      <c r="K514" t="s">
        <v>688</v>
      </c>
      <c r="L514" t="s">
        <v>687</v>
      </c>
      <c r="M514" t="s">
        <v>687</v>
      </c>
      <c r="N514" t="s">
        <v>687</v>
      </c>
      <c r="O514" t="s">
        <v>691</v>
      </c>
      <c r="P514" t="s">
        <v>687</v>
      </c>
      <c r="Q514" s="2">
        <v>0</v>
      </c>
      <c r="R514" t="s">
        <v>687</v>
      </c>
      <c r="S514">
        <v>0</v>
      </c>
      <c r="T514" t="s">
        <v>687</v>
      </c>
      <c r="U514">
        <v>0</v>
      </c>
      <c r="V514" t="s">
        <v>687</v>
      </c>
      <c r="X514" t="s">
        <v>687</v>
      </c>
      <c r="Y514" t="s">
        <v>690</v>
      </c>
      <c r="Z514">
        <v>1</v>
      </c>
      <c r="AA514">
        <v>0</v>
      </c>
      <c r="AB514" t="s">
        <v>687</v>
      </c>
      <c r="AC514">
        <v>0</v>
      </c>
      <c r="AD514" t="s">
        <v>687</v>
      </c>
      <c r="AE514" t="s">
        <v>806</v>
      </c>
      <c r="AG514">
        <v>30000027</v>
      </c>
      <c r="AH514">
        <v>1</v>
      </c>
      <c r="AI514" s="2"/>
      <c r="AJ514" t="s">
        <v>1318</v>
      </c>
    </row>
    <row r="515" spans="1:36" x14ac:dyDescent="0.25">
      <c r="A515" t="s">
        <v>286</v>
      </c>
      <c r="B515">
        <v>610</v>
      </c>
      <c r="C515">
        <v>1</v>
      </c>
      <c r="D515" t="s">
        <v>748</v>
      </c>
      <c r="E515">
        <v>573</v>
      </c>
      <c r="F515">
        <v>9</v>
      </c>
      <c r="G515" t="s">
        <v>687</v>
      </c>
      <c r="H515" t="s">
        <v>1303</v>
      </c>
      <c r="I515">
        <v>0</v>
      </c>
      <c r="J515" t="s">
        <v>687</v>
      </c>
      <c r="K515">
        <v>0</v>
      </c>
      <c r="L515" t="s">
        <v>687</v>
      </c>
      <c r="M515">
        <v>0</v>
      </c>
      <c r="N515" t="s">
        <v>687</v>
      </c>
      <c r="O515">
        <v>0</v>
      </c>
      <c r="P515" t="s">
        <v>687</v>
      </c>
      <c r="Q515" s="2">
        <v>0</v>
      </c>
      <c r="R515" t="s">
        <v>687</v>
      </c>
      <c r="S515">
        <v>0</v>
      </c>
      <c r="T515" t="s">
        <v>687</v>
      </c>
      <c r="U515">
        <v>0</v>
      </c>
      <c r="V515" t="s">
        <v>687</v>
      </c>
      <c r="X515" t="s">
        <v>687</v>
      </c>
      <c r="Y515">
        <v>0</v>
      </c>
      <c r="AA515">
        <v>0</v>
      </c>
      <c r="AB515" t="s">
        <v>687</v>
      </c>
      <c r="AC515">
        <v>0</v>
      </c>
      <c r="AD515" t="s">
        <v>687</v>
      </c>
      <c r="AE515">
        <v>30000554</v>
      </c>
      <c r="AG515">
        <v>30000028</v>
      </c>
      <c r="AI515" s="2"/>
      <c r="AJ515" t="s">
        <v>1319</v>
      </c>
    </row>
    <row r="516" spans="1:36" x14ac:dyDescent="0.25">
      <c r="A516" t="s">
        <v>287</v>
      </c>
      <c r="B516">
        <v>612</v>
      </c>
      <c r="C516">
        <v>1</v>
      </c>
      <c r="D516" t="s">
        <v>748</v>
      </c>
      <c r="E516">
        <v>573</v>
      </c>
      <c r="F516">
        <v>9</v>
      </c>
      <c r="G516" t="s">
        <v>687</v>
      </c>
      <c r="H516" t="s">
        <v>687</v>
      </c>
      <c r="I516" t="s">
        <v>1322</v>
      </c>
      <c r="J516" t="s">
        <v>687</v>
      </c>
      <c r="K516" t="s">
        <v>688</v>
      </c>
      <c r="L516" t="s">
        <v>687</v>
      </c>
      <c r="M516" t="s">
        <v>687</v>
      </c>
      <c r="N516" t="s">
        <v>687</v>
      </c>
      <c r="O516" t="s">
        <v>687</v>
      </c>
      <c r="P516" t="s">
        <v>687</v>
      </c>
      <c r="Q516" s="2">
        <v>0</v>
      </c>
      <c r="R516" t="s">
        <v>687</v>
      </c>
      <c r="S516" t="s">
        <v>687</v>
      </c>
      <c r="T516" t="s">
        <v>687</v>
      </c>
      <c r="U516">
        <v>0</v>
      </c>
      <c r="V516" t="s">
        <v>687</v>
      </c>
      <c r="X516" t="s">
        <v>687</v>
      </c>
      <c r="Y516" t="s">
        <v>687</v>
      </c>
      <c r="Z516">
        <v>1</v>
      </c>
      <c r="AA516">
        <v>0</v>
      </c>
      <c r="AB516" t="s">
        <v>687</v>
      </c>
      <c r="AC516">
        <v>0</v>
      </c>
      <c r="AD516" t="s">
        <v>687</v>
      </c>
      <c r="AE516">
        <v>25003348</v>
      </c>
      <c r="AF516">
        <v>1</v>
      </c>
      <c r="AG516">
        <v>25003347</v>
      </c>
      <c r="AH516">
        <v>1</v>
      </c>
      <c r="AI516" s="2"/>
      <c r="AJ516" t="s">
        <v>1320</v>
      </c>
    </row>
    <row r="517" spans="1:36" x14ac:dyDescent="0.25">
      <c r="A517" t="s">
        <v>393</v>
      </c>
      <c r="B517">
        <v>818</v>
      </c>
      <c r="C517">
        <v>2</v>
      </c>
      <c r="D517" t="s">
        <v>904</v>
      </c>
      <c r="E517">
        <v>265</v>
      </c>
      <c r="F517">
        <v>9</v>
      </c>
      <c r="G517" t="s">
        <v>687</v>
      </c>
      <c r="H517" t="s">
        <v>688</v>
      </c>
      <c r="I517" t="s">
        <v>688</v>
      </c>
      <c r="J517" t="s">
        <v>687</v>
      </c>
      <c r="K517" t="s">
        <v>1322</v>
      </c>
      <c r="L517" t="s">
        <v>687</v>
      </c>
      <c r="M517" t="s">
        <v>688</v>
      </c>
      <c r="N517" t="s">
        <v>687</v>
      </c>
      <c r="O517">
        <v>0</v>
      </c>
      <c r="P517" t="s">
        <v>687</v>
      </c>
      <c r="Q517" s="2">
        <v>0</v>
      </c>
      <c r="R517" t="s">
        <v>687</v>
      </c>
      <c r="S517" t="s">
        <v>688</v>
      </c>
      <c r="T517" t="s">
        <v>687</v>
      </c>
      <c r="U517">
        <v>0</v>
      </c>
      <c r="V517" t="s">
        <v>687</v>
      </c>
      <c r="X517" t="s">
        <v>687</v>
      </c>
      <c r="Y517" t="s">
        <v>688</v>
      </c>
      <c r="Z517">
        <v>1</v>
      </c>
      <c r="AA517">
        <v>0</v>
      </c>
      <c r="AB517" t="s">
        <v>687</v>
      </c>
      <c r="AC517">
        <v>0</v>
      </c>
      <c r="AD517" t="s">
        <v>687</v>
      </c>
      <c r="AE517">
        <v>53000626</v>
      </c>
      <c r="AF517">
        <v>1</v>
      </c>
      <c r="AG517">
        <v>53000577</v>
      </c>
      <c r="AH517">
        <v>1</v>
      </c>
      <c r="AI517" s="2"/>
      <c r="AJ517" t="s">
        <v>1320</v>
      </c>
    </row>
    <row r="518" spans="1:36" x14ac:dyDescent="0.25">
      <c r="A518" t="s">
        <v>1062</v>
      </c>
      <c r="B518">
        <v>2603</v>
      </c>
      <c r="C518">
        <v>2</v>
      </c>
      <c r="D518" t="s">
        <v>908</v>
      </c>
      <c r="E518">
        <v>390</v>
      </c>
      <c r="F518">
        <v>17</v>
      </c>
      <c r="G518" t="s">
        <v>687</v>
      </c>
      <c r="H518" t="s">
        <v>1303</v>
      </c>
      <c r="I518">
        <v>0</v>
      </c>
      <c r="J518" t="s">
        <v>687</v>
      </c>
      <c r="K518">
        <v>0</v>
      </c>
      <c r="L518" t="s">
        <v>687</v>
      </c>
      <c r="M518">
        <v>0</v>
      </c>
      <c r="N518" t="s">
        <v>687</v>
      </c>
      <c r="O518">
        <v>0</v>
      </c>
      <c r="P518" t="s">
        <v>687</v>
      </c>
      <c r="Q518" s="2">
        <v>0</v>
      </c>
      <c r="R518" t="s">
        <v>687</v>
      </c>
      <c r="S518">
        <v>0</v>
      </c>
      <c r="T518" t="s">
        <v>687</v>
      </c>
      <c r="U518">
        <v>0</v>
      </c>
      <c r="V518" t="s">
        <v>687</v>
      </c>
      <c r="X518" t="s">
        <v>687</v>
      </c>
      <c r="Y518">
        <v>0</v>
      </c>
      <c r="AA518">
        <v>0</v>
      </c>
      <c r="AB518" t="s">
        <v>687</v>
      </c>
      <c r="AC518">
        <v>0</v>
      </c>
      <c r="AD518" t="s">
        <v>687</v>
      </c>
      <c r="AE518">
        <v>60000692</v>
      </c>
      <c r="AG518">
        <v>60000691</v>
      </c>
      <c r="AI518" s="2"/>
      <c r="AJ518" t="s">
        <v>1319</v>
      </c>
    </row>
    <row r="519" spans="1:36" x14ac:dyDescent="0.25">
      <c r="A519" t="s">
        <v>1060</v>
      </c>
      <c r="B519">
        <v>2601</v>
      </c>
      <c r="C519">
        <v>2</v>
      </c>
      <c r="D519" t="s">
        <v>908</v>
      </c>
      <c r="E519">
        <v>390</v>
      </c>
      <c r="F519">
        <v>13</v>
      </c>
      <c r="G519" t="s">
        <v>687</v>
      </c>
      <c r="H519" t="s">
        <v>1303</v>
      </c>
      <c r="I519">
        <v>0</v>
      </c>
      <c r="J519" t="s">
        <v>687</v>
      </c>
      <c r="K519">
        <v>0</v>
      </c>
      <c r="L519" t="s">
        <v>687</v>
      </c>
      <c r="M519">
        <v>0</v>
      </c>
      <c r="N519" t="s">
        <v>687</v>
      </c>
      <c r="O519">
        <v>0</v>
      </c>
      <c r="P519" t="s">
        <v>687</v>
      </c>
      <c r="Q519" s="2">
        <v>0</v>
      </c>
      <c r="R519" t="s">
        <v>687</v>
      </c>
      <c r="S519">
        <v>0</v>
      </c>
      <c r="T519" t="s">
        <v>687</v>
      </c>
      <c r="U519">
        <v>0</v>
      </c>
      <c r="V519" t="s">
        <v>687</v>
      </c>
      <c r="X519" t="s">
        <v>687</v>
      </c>
      <c r="Y519">
        <v>0</v>
      </c>
      <c r="AA519">
        <v>0</v>
      </c>
      <c r="AB519" t="s">
        <v>687</v>
      </c>
      <c r="AC519">
        <v>0</v>
      </c>
      <c r="AD519" t="s">
        <v>687</v>
      </c>
      <c r="AE519">
        <v>60000787</v>
      </c>
      <c r="AG519">
        <v>60000786</v>
      </c>
      <c r="AI519" s="2"/>
      <c r="AJ519" t="s">
        <v>1319</v>
      </c>
    </row>
    <row r="520" spans="1:36" x14ac:dyDescent="0.25">
      <c r="A520" t="s">
        <v>1119</v>
      </c>
      <c r="B520">
        <v>11005</v>
      </c>
      <c r="C520">
        <v>1</v>
      </c>
      <c r="D520" t="s">
        <v>708</v>
      </c>
      <c r="E520">
        <v>573</v>
      </c>
      <c r="F520">
        <v>17</v>
      </c>
      <c r="G520" t="s">
        <v>687</v>
      </c>
      <c r="H520" t="s">
        <v>1303</v>
      </c>
      <c r="I520">
        <v>0</v>
      </c>
      <c r="J520" t="s">
        <v>687</v>
      </c>
      <c r="K520">
        <v>0</v>
      </c>
      <c r="L520" t="s">
        <v>687</v>
      </c>
      <c r="M520">
        <v>0</v>
      </c>
      <c r="N520" t="s">
        <v>687</v>
      </c>
      <c r="O520">
        <v>0</v>
      </c>
      <c r="P520" t="s">
        <v>687</v>
      </c>
      <c r="Q520" s="2">
        <v>0</v>
      </c>
      <c r="R520" t="s">
        <v>687</v>
      </c>
      <c r="S520">
        <v>0</v>
      </c>
      <c r="T520" t="s">
        <v>687</v>
      </c>
      <c r="U520">
        <v>0</v>
      </c>
      <c r="V520" t="s">
        <v>687</v>
      </c>
      <c r="X520" t="s">
        <v>687</v>
      </c>
      <c r="Y520">
        <v>0</v>
      </c>
      <c r="AA520">
        <v>0</v>
      </c>
      <c r="AB520" t="s">
        <v>687</v>
      </c>
      <c r="AC520">
        <v>0</v>
      </c>
      <c r="AD520" t="s">
        <v>687</v>
      </c>
      <c r="AE520" t="s">
        <v>806</v>
      </c>
      <c r="AG520" t="s">
        <v>806</v>
      </c>
      <c r="AI520" s="2"/>
      <c r="AJ520" t="s">
        <v>1319</v>
      </c>
    </row>
    <row r="521" spans="1:36" x14ac:dyDescent="0.25">
      <c r="A521" t="s">
        <v>423</v>
      </c>
      <c r="B521">
        <v>873</v>
      </c>
      <c r="C521">
        <v>2</v>
      </c>
      <c r="D521" t="s">
        <v>900</v>
      </c>
      <c r="E521">
        <v>330</v>
      </c>
      <c r="F521">
        <v>9</v>
      </c>
      <c r="G521" t="s">
        <v>687</v>
      </c>
      <c r="H521" t="s">
        <v>691</v>
      </c>
      <c r="I521" t="s">
        <v>691</v>
      </c>
      <c r="J521" t="s">
        <v>687</v>
      </c>
      <c r="K521" t="s">
        <v>691</v>
      </c>
      <c r="L521" t="s">
        <v>687</v>
      </c>
      <c r="M521" t="s">
        <v>687</v>
      </c>
      <c r="N521" t="s">
        <v>687</v>
      </c>
      <c r="O521" t="s">
        <v>687</v>
      </c>
      <c r="P521" t="s">
        <v>687</v>
      </c>
      <c r="Q521" s="2">
        <v>0</v>
      </c>
      <c r="R521" t="s">
        <v>687</v>
      </c>
      <c r="S521" t="s">
        <v>688</v>
      </c>
      <c r="T521" t="s">
        <v>687</v>
      </c>
      <c r="U521">
        <v>0</v>
      </c>
      <c r="V521" t="s">
        <v>687</v>
      </c>
      <c r="X521" t="s">
        <v>687</v>
      </c>
      <c r="Y521" t="s">
        <v>687</v>
      </c>
      <c r="Z521">
        <v>1</v>
      </c>
      <c r="AA521">
        <v>0</v>
      </c>
      <c r="AB521" t="s">
        <v>687</v>
      </c>
      <c r="AC521">
        <v>0</v>
      </c>
      <c r="AD521" t="s">
        <v>687</v>
      </c>
      <c r="AE521">
        <v>56000213</v>
      </c>
      <c r="AF521">
        <v>1</v>
      </c>
      <c r="AG521">
        <v>56000212</v>
      </c>
      <c r="AH521">
        <v>1</v>
      </c>
      <c r="AI521" s="2"/>
      <c r="AJ521" t="s">
        <v>1318</v>
      </c>
    </row>
    <row r="522" spans="1:36" x14ac:dyDescent="0.25">
      <c r="A522" t="s">
        <v>137</v>
      </c>
      <c r="B522">
        <v>339</v>
      </c>
      <c r="C522">
        <v>1</v>
      </c>
      <c r="D522" t="s">
        <v>764</v>
      </c>
      <c r="E522">
        <v>787</v>
      </c>
      <c r="F522">
        <v>9</v>
      </c>
      <c r="G522" t="s">
        <v>687</v>
      </c>
      <c r="H522" t="s">
        <v>691</v>
      </c>
      <c r="I522" t="s">
        <v>687</v>
      </c>
      <c r="J522" t="s">
        <v>687</v>
      </c>
      <c r="K522" t="s">
        <v>691</v>
      </c>
      <c r="L522" t="s">
        <v>687</v>
      </c>
      <c r="M522" t="s">
        <v>687</v>
      </c>
      <c r="N522" t="s">
        <v>687</v>
      </c>
      <c r="O522">
        <v>0</v>
      </c>
      <c r="P522" t="s">
        <v>687</v>
      </c>
      <c r="Q522" s="2">
        <v>0</v>
      </c>
      <c r="R522">
        <v>0</v>
      </c>
      <c r="S522">
        <v>0</v>
      </c>
      <c r="T522">
        <v>0</v>
      </c>
      <c r="U522" t="s">
        <v>688</v>
      </c>
      <c r="V522" t="s">
        <v>687</v>
      </c>
      <c r="X522" t="s">
        <v>687</v>
      </c>
      <c r="Y522" t="s">
        <v>687</v>
      </c>
      <c r="Z522">
        <v>2</v>
      </c>
      <c r="AA522">
        <v>0</v>
      </c>
      <c r="AB522" t="s">
        <v>687</v>
      </c>
      <c r="AC522" t="s">
        <v>691</v>
      </c>
      <c r="AD522" t="s">
        <v>687</v>
      </c>
      <c r="AE522">
        <v>11000074</v>
      </c>
      <c r="AF522">
        <v>1</v>
      </c>
      <c r="AG522">
        <v>11000019</v>
      </c>
      <c r="AH522">
        <v>1</v>
      </c>
      <c r="AI522" s="2"/>
      <c r="AJ522" t="s">
        <v>1318</v>
      </c>
    </row>
    <row r="523" spans="1:36" x14ac:dyDescent="0.25">
      <c r="A523" t="s">
        <v>1007</v>
      </c>
      <c r="B523">
        <v>1810</v>
      </c>
      <c r="C523">
        <v>1</v>
      </c>
      <c r="D523" t="s">
        <v>748</v>
      </c>
      <c r="E523">
        <v>756</v>
      </c>
      <c r="F523">
        <v>17</v>
      </c>
      <c r="G523" t="s">
        <v>687</v>
      </c>
      <c r="H523" t="s">
        <v>1303</v>
      </c>
      <c r="I523">
        <v>0</v>
      </c>
      <c r="J523" t="s">
        <v>687</v>
      </c>
      <c r="K523">
        <v>0</v>
      </c>
      <c r="L523" t="s">
        <v>687</v>
      </c>
      <c r="M523">
        <v>0</v>
      </c>
      <c r="N523" t="s">
        <v>687</v>
      </c>
      <c r="O523">
        <v>0</v>
      </c>
      <c r="P523" t="s">
        <v>687</v>
      </c>
      <c r="Q523" s="2">
        <v>0</v>
      </c>
      <c r="R523" t="s">
        <v>687</v>
      </c>
      <c r="S523">
        <v>0</v>
      </c>
      <c r="T523" t="s">
        <v>687</v>
      </c>
      <c r="U523">
        <v>0</v>
      </c>
      <c r="V523" t="s">
        <v>687</v>
      </c>
      <c r="X523" t="s">
        <v>687</v>
      </c>
      <c r="Y523">
        <v>0</v>
      </c>
      <c r="AA523">
        <v>0</v>
      </c>
      <c r="AB523" t="s">
        <v>687</v>
      </c>
      <c r="AC523">
        <v>0</v>
      </c>
      <c r="AD523" t="s">
        <v>687</v>
      </c>
      <c r="AE523" t="s">
        <v>806</v>
      </c>
      <c r="AG523" t="s">
        <v>806</v>
      </c>
      <c r="AI523" s="2"/>
      <c r="AJ523" t="s">
        <v>1319</v>
      </c>
    </row>
    <row r="524" spans="1:36" x14ac:dyDescent="0.25">
      <c r="A524" t="s">
        <v>176</v>
      </c>
      <c r="B524">
        <v>435</v>
      </c>
      <c r="C524">
        <v>1</v>
      </c>
      <c r="D524" t="s">
        <v>835</v>
      </c>
      <c r="E524">
        <v>760</v>
      </c>
      <c r="F524">
        <v>9</v>
      </c>
      <c r="G524" t="s">
        <v>687</v>
      </c>
      <c r="H524" t="s">
        <v>691</v>
      </c>
      <c r="I524" t="s">
        <v>688</v>
      </c>
      <c r="J524" t="s">
        <v>687</v>
      </c>
      <c r="K524" t="s">
        <v>687</v>
      </c>
      <c r="L524" t="s">
        <v>687</v>
      </c>
      <c r="M524" t="s">
        <v>687</v>
      </c>
      <c r="N524" t="s">
        <v>687</v>
      </c>
      <c r="O524" t="s">
        <v>688</v>
      </c>
      <c r="P524" t="s">
        <v>687</v>
      </c>
      <c r="Q524" s="2">
        <v>0</v>
      </c>
      <c r="R524">
        <v>0</v>
      </c>
      <c r="S524">
        <v>0</v>
      </c>
      <c r="T524">
        <v>0</v>
      </c>
      <c r="U524" t="s">
        <v>687</v>
      </c>
      <c r="V524" t="s">
        <v>687</v>
      </c>
      <c r="X524" t="s">
        <v>687</v>
      </c>
      <c r="Y524" t="s">
        <v>687</v>
      </c>
      <c r="Z524">
        <v>2</v>
      </c>
      <c r="AA524">
        <v>0</v>
      </c>
      <c r="AB524" t="s">
        <v>687</v>
      </c>
      <c r="AC524" t="s">
        <v>691</v>
      </c>
      <c r="AD524" t="s">
        <v>687</v>
      </c>
      <c r="AE524">
        <v>25000113</v>
      </c>
      <c r="AF524">
        <v>1</v>
      </c>
      <c r="AG524">
        <v>25000058</v>
      </c>
      <c r="AH524">
        <v>1</v>
      </c>
      <c r="AI524" s="2"/>
      <c r="AJ524" t="s">
        <v>1319</v>
      </c>
    </row>
    <row r="525" spans="1:36" x14ac:dyDescent="0.25">
      <c r="A525" t="s">
        <v>719</v>
      </c>
      <c r="B525">
        <v>67</v>
      </c>
      <c r="C525">
        <v>1</v>
      </c>
      <c r="D525" t="s">
        <v>708</v>
      </c>
      <c r="E525">
        <v>550</v>
      </c>
      <c r="F525">
        <v>13</v>
      </c>
      <c r="G525" t="s">
        <v>687</v>
      </c>
      <c r="H525" t="s">
        <v>690</v>
      </c>
      <c r="I525" t="s">
        <v>691</v>
      </c>
      <c r="J525" t="s">
        <v>687</v>
      </c>
      <c r="K525" t="s">
        <v>688</v>
      </c>
      <c r="L525" t="s">
        <v>687</v>
      </c>
      <c r="M525" t="s">
        <v>687</v>
      </c>
      <c r="N525" t="s">
        <v>687</v>
      </c>
      <c r="O525" t="s">
        <v>687</v>
      </c>
      <c r="P525" t="s">
        <v>687</v>
      </c>
      <c r="Q525" s="2">
        <v>0</v>
      </c>
      <c r="R525" t="s">
        <v>687</v>
      </c>
      <c r="S525" t="s">
        <v>690</v>
      </c>
      <c r="T525" t="s">
        <v>687</v>
      </c>
      <c r="U525">
        <v>0</v>
      </c>
      <c r="V525" t="s">
        <v>687</v>
      </c>
      <c r="X525" t="s">
        <v>687</v>
      </c>
      <c r="Y525" t="s">
        <v>691</v>
      </c>
      <c r="Z525">
        <v>1</v>
      </c>
      <c r="AA525">
        <v>0</v>
      </c>
      <c r="AB525" t="s">
        <v>687</v>
      </c>
      <c r="AC525">
        <v>0</v>
      </c>
      <c r="AD525" t="s">
        <v>687</v>
      </c>
      <c r="AE525">
        <v>40000186</v>
      </c>
      <c r="AF525">
        <v>1</v>
      </c>
      <c r="AG525">
        <v>40000016</v>
      </c>
      <c r="AH525">
        <v>1</v>
      </c>
      <c r="AI525" s="2"/>
      <c r="AJ525" t="s">
        <v>1318</v>
      </c>
    </row>
    <row r="526" spans="1:36" x14ac:dyDescent="0.25">
      <c r="A526" t="s">
        <v>720</v>
      </c>
      <c r="B526">
        <v>68</v>
      </c>
      <c r="C526">
        <v>1</v>
      </c>
      <c r="D526" t="s">
        <v>708</v>
      </c>
      <c r="E526">
        <v>550</v>
      </c>
      <c r="F526">
        <v>13</v>
      </c>
      <c r="G526" t="s">
        <v>687</v>
      </c>
      <c r="H526" t="s">
        <v>1303</v>
      </c>
      <c r="I526">
        <v>0</v>
      </c>
      <c r="J526" t="s">
        <v>687</v>
      </c>
      <c r="K526">
        <v>0</v>
      </c>
      <c r="L526" t="s">
        <v>687</v>
      </c>
      <c r="M526">
        <v>0</v>
      </c>
      <c r="N526" t="s">
        <v>687</v>
      </c>
      <c r="O526">
        <v>0</v>
      </c>
      <c r="P526" t="s">
        <v>687</v>
      </c>
      <c r="Q526" s="2">
        <v>0</v>
      </c>
      <c r="R526" t="s">
        <v>687</v>
      </c>
      <c r="S526">
        <v>0</v>
      </c>
      <c r="T526" t="s">
        <v>687</v>
      </c>
      <c r="U526">
        <v>0</v>
      </c>
      <c r="V526" t="s">
        <v>687</v>
      </c>
      <c r="X526" t="s">
        <v>687</v>
      </c>
      <c r="Y526">
        <v>0</v>
      </c>
      <c r="AA526">
        <v>0</v>
      </c>
      <c r="AB526" t="s">
        <v>687</v>
      </c>
      <c r="AC526">
        <v>0</v>
      </c>
      <c r="AD526" t="s">
        <v>687</v>
      </c>
      <c r="AE526">
        <v>40000498</v>
      </c>
      <c r="AG526">
        <v>40000497</v>
      </c>
      <c r="AI526" s="2"/>
      <c r="AJ526" t="s">
        <v>1319</v>
      </c>
    </row>
    <row r="527" spans="1:36" x14ac:dyDescent="0.25">
      <c r="A527" t="s">
        <v>91</v>
      </c>
      <c r="B527">
        <v>231</v>
      </c>
      <c r="C527">
        <v>1</v>
      </c>
      <c r="D527" t="s">
        <v>740</v>
      </c>
      <c r="E527">
        <v>482</v>
      </c>
      <c r="F527">
        <v>9</v>
      </c>
      <c r="G527" t="s">
        <v>702</v>
      </c>
      <c r="H527" t="s">
        <v>702</v>
      </c>
      <c r="I527" t="s">
        <v>691</v>
      </c>
      <c r="J527" t="s">
        <v>691</v>
      </c>
      <c r="K527" t="s">
        <v>691</v>
      </c>
      <c r="L527" t="s">
        <v>691</v>
      </c>
      <c r="M527" t="s">
        <v>687</v>
      </c>
      <c r="N527" t="s">
        <v>687</v>
      </c>
      <c r="O527" t="s">
        <v>691</v>
      </c>
      <c r="P527" t="s">
        <v>691</v>
      </c>
      <c r="Q527" s="2">
        <v>0</v>
      </c>
      <c r="R527" t="s">
        <v>728</v>
      </c>
      <c r="S527" t="s">
        <v>687</v>
      </c>
      <c r="T527" t="s">
        <v>687</v>
      </c>
      <c r="U527">
        <v>0</v>
      </c>
      <c r="V527" t="s">
        <v>728</v>
      </c>
      <c r="X527" t="s">
        <v>702</v>
      </c>
      <c r="Y527" t="s">
        <v>702</v>
      </c>
      <c r="Z527">
        <v>1</v>
      </c>
      <c r="AA527">
        <v>0</v>
      </c>
      <c r="AB527" t="s">
        <v>728</v>
      </c>
      <c r="AC527">
        <v>0</v>
      </c>
      <c r="AD527" t="s">
        <v>728</v>
      </c>
      <c r="AE527">
        <v>44000425</v>
      </c>
      <c r="AF527">
        <v>1</v>
      </c>
      <c r="AG527">
        <v>44000424</v>
      </c>
      <c r="AH527">
        <v>1</v>
      </c>
      <c r="AI527" s="2"/>
      <c r="AJ527" t="s">
        <v>1321</v>
      </c>
    </row>
    <row r="528" spans="1:36" x14ac:dyDescent="0.25">
      <c r="A528" t="s">
        <v>607</v>
      </c>
      <c r="B528">
        <v>69</v>
      </c>
      <c r="C528">
        <v>1</v>
      </c>
      <c r="D528" t="s">
        <v>708</v>
      </c>
      <c r="E528">
        <v>573</v>
      </c>
      <c r="F528">
        <v>5</v>
      </c>
      <c r="G528" t="s">
        <v>687</v>
      </c>
      <c r="H528" t="s">
        <v>702</v>
      </c>
      <c r="I528" t="s">
        <v>691</v>
      </c>
      <c r="J528" t="s">
        <v>687</v>
      </c>
      <c r="K528" t="s">
        <v>691</v>
      </c>
      <c r="L528" t="s">
        <v>687</v>
      </c>
      <c r="M528" t="s">
        <v>687</v>
      </c>
      <c r="N528" t="s">
        <v>687</v>
      </c>
      <c r="O528" t="s">
        <v>691</v>
      </c>
      <c r="P528" t="s">
        <v>687</v>
      </c>
      <c r="Q528" s="2">
        <v>0</v>
      </c>
      <c r="R528" t="s">
        <v>687</v>
      </c>
      <c r="S528" t="s">
        <v>687</v>
      </c>
      <c r="T528" t="s">
        <v>687</v>
      </c>
      <c r="U528">
        <v>0</v>
      </c>
      <c r="V528" t="s">
        <v>687</v>
      </c>
      <c r="X528" t="s">
        <v>687</v>
      </c>
      <c r="Y528" t="s">
        <v>702</v>
      </c>
      <c r="Z528">
        <v>1</v>
      </c>
      <c r="AA528">
        <v>0</v>
      </c>
      <c r="AB528" t="s">
        <v>687</v>
      </c>
      <c r="AC528">
        <v>0</v>
      </c>
      <c r="AD528" t="s">
        <v>687</v>
      </c>
      <c r="AE528">
        <v>30000184</v>
      </c>
      <c r="AF528">
        <v>1</v>
      </c>
      <c r="AG528">
        <v>30000182</v>
      </c>
      <c r="AH528">
        <v>1</v>
      </c>
      <c r="AI528" s="2"/>
      <c r="AJ528" t="s">
        <v>1318</v>
      </c>
    </row>
    <row r="529" spans="1:36" x14ac:dyDescent="0.25">
      <c r="A529" t="s">
        <v>424</v>
      </c>
      <c r="B529">
        <v>874</v>
      </c>
      <c r="C529">
        <v>2</v>
      </c>
      <c r="D529" t="s">
        <v>900</v>
      </c>
      <c r="E529">
        <v>340</v>
      </c>
      <c r="F529">
        <v>9</v>
      </c>
      <c r="G529" t="s">
        <v>687</v>
      </c>
      <c r="H529" t="s">
        <v>702</v>
      </c>
      <c r="I529" t="s">
        <v>691</v>
      </c>
      <c r="J529" t="s">
        <v>687</v>
      </c>
      <c r="K529" t="s">
        <v>691</v>
      </c>
      <c r="L529" t="s">
        <v>687</v>
      </c>
      <c r="M529" t="s">
        <v>687</v>
      </c>
      <c r="N529" t="s">
        <v>687</v>
      </c>
      <c r="O529" t="s">
        <v>691</v>
      </c>
      <c r="P529" t="s">
        <v>687</v>
      </c>
      <c r="Q529" s="2">
        <v>0</v>
      </c>
      <c r="R529" t="s">
        <v>687</v>
      </c>
      <c r="S529" t="s">
        <v>702</v>
      </c>
      <c r="T529" t="s">
        <v>687</v>
      </c>
      <c r="U529">
        <v>0</v>
      </c>
      <c r="V529" t="s">
        <v>687</v>
      </c>
      <c r="X529" t="s">
        <v>687</v>
      </c>
      <c r="Y529" t="s">
        <v>690</v>
      </c>
      <c r="Z529">
        <v>1</v>
      </c>
      <c r="AA529">
        <v>0</v>
      </c>
      <c r="AB529" t="s">
        <v>687</v>
      </c>
      <c r="AC529">
        <v>0</v>
      </c>
      <c r="AD529" t="s">
        <v>687</v>
      </c>
      <c r="AE529">
        <v>56000051</v>
      </c>
      <c r="AF529">
        <v>1</v>
      </c>
      <c r="AG529">
        <v>56000014</v>
      </c>
      <c r="AH529">
        <v>1</v>
      </c>
      <c r="AI529" s="2"/>
      <c r="AJ529" t="s">
        <v>1318</v>
      </c>
    </row>
    <row r="530" spans="1:36" x14ac:dyDescent="0.25">
      <c r="A530" t="s">
        <v>138</v>
      </c>
      <c r="B530">
        <v>340</v>
      </c>
      <c r="C530">
        <v>1</v>
      </c>
      <c r="D530" t="s">
        <v>764</v>
      </c>
      <c r="E530">
        <v>791</v>
      </c>
      <c r="F530">
        <v>13</v>
      </c>
      <c r="G530" t="s">
        <v>687</v>
      </c>
      <c r="H530" t="s">
        <v>690</v>
      </c>
      <c r="I530" t="s">
        <v>688</v>
      </c>
      <c r="J530" t="s">
        <v>687</v>
      </c>
      <c r="K530" t="s">
        <v>688</v>
      </c>
      <c r="L530" t="s">
        <v>687</v>
      </c>
      <c r="M530" t="s">
        <v>687</v>
      </c>
      <c r="N530" t="s">
        <v>687</v>
      </c>
      <c r="O530" t="s">
        <v>688</v>
      </c>
      <c r="P530" t="s">
        <v>687</v>
      </c>
      <c r="Q530" s="2">
        <v>0</v>
      </c>
      <c r="R530" t="s">
        <v>687</v>
      </c>
      <c r="S530" t="s">
        <v>690</v>
      </c>
      <c r="T530" t="s">
        <v>687</v>
      </c>
      <c r="U530">
        <v>0</v>
      </c>
      <c r="V530" t="s">
        <v>687</v>
      </c>
      <c r="X530" t="s">
        <v>687</v>
      </c>
      <c r="Y530" t="s">
        <v>687</v>
      </c>
      <c r="Z530">
        <v>1</v>
      </c>
      <c r="AA530">
        <v>0</v>
      </c>
      <c r="AB530" t="s">
        <v>687</v>
      </c>
      <c r="AC530">
        <v>0</v>
      </c>
      <c r="AD530" t="s">
        <v>687</v>
      </c>
      <c r="AE530">
        <v>18000493</v>
      </c>
      <c r="AF530">
        <v>1</v>
      </c>
      <c r="AG530">
        <v>18000122</v>
      </c>
      <c r="AH530">
        <v>1</v>
      </c>
      <c r="AI530" s="2"/>
      <c r="AJ530" t="s">
        <v>1318</v>
      </c>
    </row>
    <row r="531" spans="1:36" x14ac:dyDescent="0.25">
      <c r="A531" t="s">
        <v>1053</v>
      </c>
      <c r="B531">
        <v>2505</v>
      </c>
      <c r="C531">
        <v>2</v>
      </c>
      <c r="D531" t="s">
        <v>900</v>
      </c>
      <c r="E531">
        <v>340</v>
      </c>
      <c r="F531">
        <v>17</v>
      </c>
      <c r="G531" t="s">
        <v>687</v>
      </c>
      <c r="H531" t="s">
        <v>1303</v>
      </c>
      <c r="I531">
        <v>0</v>
      </c>
      <c r="J531" t="s">
        <v>687</v>
      </c>
      <c r="K531">
        <v>0</v>
      </c>
      <c r="L531" t="s">
        <v>687</v>
      </c>
      <c r="M531">
        <v>0</v>
      </c>
      <c r="N531" t="s">
        <v>687</v>
      </c>
      <c r="O531">
        <v>0</v>
      </c>
      <c r="P531" t="s">
        <v>687</v>
      </c>
      <c r="Q531" s="2">
        <v>0</v>
      </c>
      <c r="R531" t="s">
        <v>687</v>
      </c>
      <c r="S531">
        <v>0</v>
      </c>
      <c r="T531" t="s">
        <v>687</v>
      </c>
      <c r="U531">
        <v>0</v>
      </c>
      <c r="V531" t="s">
        <v>687</v>
      </c>
      <c r="X531" t="s">
        <v>687</v>
      </c>
      <c r="Y531">
        <v>0</v>
      </c>
      <c r="AA531">
        <v>0</v>
      </c>
      <c r="AB531" t="s">
        <v>687</v>
      </c>
      <c r="AC531">
        <v>0</v>
      </c>
      <c r="AD531" t="s">
        <v>687</v>
      </c>
      <c r="AE531" t="s">
        <v>806</v>
      </c>
      <c r="AG531" t="s">
        <v>806</v>
      </c>
      <c r="AI531" s="2"/>
      <c r="AJ531" t="s">
        <v>1319</v>
      </c>
    </row>
    <row r="532" spans="1:36" x14ac:dyDescent="0.25">
      <c r="A532" t="s">
        <v>297</v>
      </c>
      <c r="B532">
        <v>655</v>
      </c>
      <c r="C532">
        <v>1</v>
      </c>
      <c r="D532" t="s">
        <v>733</v>
      </c>
      <c r="E532">
        <v>615</v>
      </c>
      <c r="F532">
        <v>9</v>
      </c>
      <c r="G532" t="s">
        <v>687</v>
      </c>
      <c r="H532" t="s">
        <v>691</v>
      </c>
      <c r="I532" t="s">
        <v>691</v>
      </c>
      <c r="J532" t="s">
        <v>687</v>
      </c>
      <c r="K532" t="s">
        <v>691</v>
      </c>
      <c r="L532" t="s">
        <v>687</v>
      </c>
      <c r="M532" t="s">
        <v>687</v>
      </c>
      <c r="N532" t="s">
        <v>687</v>
      </c>
      <c r="O532" t="s">
        <v>687</v>
      </c>
      <c r="P532" t="s">
        <v>687</v>
      </c>
      <c r="Q532" s="2">
        <v>0</v>
      </c>
      <c r="R532" t="s">
        <v>687</v>
      </c>
      <c r="S532" t="s">
        <v>688</v>
      </c>
      <c r="T532" t="s">
        <v>687</v>
      </c>
      <c r="U532">
        <v>0</v>
      </c>
      <c r="V532" t="s">
        <v>687</v>
      </c>
      <c r="X532" t="s">
        <v>687</v>
      </c>
      <c r="Y532" t="s">
        <v>691</v>
      </c>
      <c r="Z532">
        <v>1</v>
      </c>
      <c r="AA532">
        <v>0</v>
      </c>
      <c r="AB532" t="s">
        <v>687</v>
      </c>
      <c r="AC532">
        <v>0</v>
      </c>
      <c r="AD532" t="s">
        <v>687</v>
      </c>
      <c r="AE532">
        <v>27000081</v>
      </c>
      <c r="AF532">
        <v>1</v>
      </c>
      <c r="AG532">
        <v>27000130</v>
      </c>
      <c r="AH532">
        <v>1</v>
      </c>
      <c r="AI532" s="2"/>
      <c r="AJ532" t="s">
        <v>1318</v>
      </c>
    </row>
    <row r="533" spans="1:36" x14ac:dyDescent="0.25">
      <c r="A533" t="s">
        <v>74</v>
      </c>
      <c r="B533">
        <v>197</v>
      </c>
      <c r="C533">
        <v>1</v>
      </c>
      <c r="D533" t="s">
        <v>692</v>
      </c>
      <c r="E533">
        <v>430</v>
      </c>
      <c r="F533">
        <v>9</v>
      </c>
      <c r="G533" t="s">
        <v>687</v>
      </c>
      <c r="H533" t="s">
        <v>691</v>
      </c>
      <c r="I533" t="s">
        <v>691</v>
      </c>
      <c r="J533" t="s">
        <v>687</v>
      </c>
      <c r="K533" t="s">
        <v>691</v>
      </c>
      <c r="L533" t="s">
        <v>687</v>
      </c>
      <c r="M533" t="s">
        <v>687</v>
      </c>
      <c r="N533" t="s">
        <v>687</v>
      </c>
      <c r="O533" t="s">
        <v>688</v>
      </c>
      <c r="P533" t="s">
        <v>687</v>
      </c>
      <c r="Q533" s="2">
        <v>0</v>
      </c>
      <c r="R533">
        <v>0</v>
      </c>
      <c r="S533">
        <v>0</v>
      </c>
      <c r="T533">
        <v>0</v>
      </c>
      <c r="U533" t="s">
        <v>691</v>
      </c>
      <c r="V533" t="s">
        <v>687</v>
      </c>
      <c r="X533" t="s">
        <v>687</v>
      </c>
      <c r="Y533" t="s">
        <v>691</v>
      </c>
      <c r="Z533">
        <v>2</v>
      </c>
      <c r="AA533">
        <v>0</v>
      </c>
      <c r="AB533" t="s">
        <v>687</v>
      </c>
      <c r="AC533" t="s">
        <v>687</v>
      </c>
      <c r="AD533" t="s">
        <v>687</v>
      </c>
      <c r="AE533">
        <v>45000081</v>
      </c>
      <c r="AF533">
        <v>1</v>
      </c>
      <c r="AG533">
        <v>45000024</v>
      </c>
      <c r="AH533">
        <v>1</v>
      </c>
      <c r="AI533" s="2"/>
      <c r="AJ533" t="s">
        <v>1318</v>
      </c>
    </row>
    <row r="534" spans="1:36" x14ac:dyDescent="0.25">
      <c r="A534" t="s">
        <v>629</v>
      </c>
      <c r="B534">
        <v>875</v>
      </c>
      <c r="C534">
        <v>2</v>
      </c>
      <c r="D534" t="s">
        <v>900</v>
      </c>
      <c r="E534">
        <v>360</v>
      </c>
      <c r="F534">
        <v>9</v>
      </c>
      <c r="G534" t="s">
        <v>687</v>
      </c>
      <c r="H534" t="s">
        <v>691</v>
      </c>
      <c r="I534" t="s">
        <v>688</v>
      </c>
      <c r="J534" t="s">
        <v>687</v>
      </c>
      <c r="K534" t="s">
        <v>691</v>
      </c>
      <c r="L534" t="s">
        <v>687</v>
      </c>
      <c r="M534" t="s">
        <v>687</v>
      </c>
      <c r="N534" t="s">
        <v>687</v>
      </c>
      <c r="O534" t="s">
        <v>688</v>
      </c>
      <c r="P534" t="s">
        <v>687</v>
      </c>
      <c r="Q534" s="2">
        <v>0</v>
      </c>
      <c r="R534" t="s">
        <v>687</v>
      </c>
      <c r="S534" t="s">
        <v>687</v>
      </c>
      <c r="T534" t="s">
        <v>687</v>
      </c>
      <c r="U534">
        <v>0</v>
      </c>
      <c r="V534" t="s">
        <v>687</v>
      </c>
      <c r="X534" t="s">
        <v>687</v>
      </c>
      <c r="Y534" t="s">
        <v>691</v>
      </c>
      <c r="Z534">
        <v>1</v>
      </c>
      <c r="AA534">
        <v>0</v>
      </c>
      <c r="AB534" t="s">
        <v>687</v>
      </c>
      <c r="AC534">
        <v>0</v>
      </c>
      <c r="AD534" t="s">
        <v>687</v>
      </c>
      <c r="AE534">
        <v>64000065</v>
      </c>
      <c r="AF534">
        <v>1</v>
      </c>
      <c r="AG534">
        <v>64000002</v>
      </c>
      <c r="AH534">
        <v>1</v>
      </c>
      <c r="AI534" s="2"/>
      <c r="AJ534" t="s">
        <v>1318</v>
      </c>
    </row>
    <row r="535" spans="1:36" x14ac:dyDescent="0.25">
      <c r="A535" t="s">
        <v>635</v>
      </c>
      <c r="B535">
        <v>968</v>
      </c>
      <c r="C535">
        <v>4</v>
      </c>
      <c r="D535" t="s">
        <v>917</v>
      </c>
      <c r="E535">
        <v>550</v>
      </c>
      <c r="F535">
        <v>9</v>
      </c>
      <c r="G535" t="s">
        <v>687</v>
      </c>
      <c r="H535" t="s">
        <v>687</v>
      </c>
      <c r="I535" t="s">
        <v>687</v>
      </c>
      <c r="J535" t="s">
        <v>687</v>
      </c>
      <c r="K535" t="s">
        <v>1322</v>
      </c>
      <c r="L535" t="s">
        <v>687</v>
      </c>
      <c r="M535" t="s">
        <v>687</v>
      </c>
      <c r="N535" t="s">
        <v>687</v>
      </c>
      <c r="O535">
        <v>0</v>
      </c>
      <c r="P535" t="s">
        <v>687</v>
      </c>
      <c r="Q535" s="2">
        <v>0</v>
      </c>
      <c r="R535" t="s">
        <v>687</v>
      </c>
      <c r="S535" t="s">
        <v>687</v>
      </c>
      <c r="T535" t="s">
        <v>687</v>
      </c>
      <c r="U535">
        <v>0</v>
      </c>
      <c r="V535" t="s">
        <v>687</v>
      </c>
      <c r="X535" t="s">
        <v>687</v>
      </c>
      <c r="Y535" t="s">
        <v>688</v>
      </c>
      <c r="Z535">
        <v>1</v>
      </c>
      <c r="AA535">
        <v>0</v>
      </c>
      <c r="AB535" t="s">
        <v>687</v>
      </c>
      <c r="AC535">
        <v>0</v>
      </c>
      <c r="AD535" t="s">
        <v>687</v>
      </c>
      <c r="AE535">
        <v>42000963</v>
      </c>
      <c r="AF535">
        <v>1</v>
      </c>
      <c r="AG535">
        <v>42000962</v>
      </c>
      <c r="AH535">
        <v>1</v>
      </c>
      <c r="AI535" s="2"/>
      <c r="AJ535" t="s">
        <v>1320</v>
      </c>
    </row>
    <row r="536" spans="1:36" x14ac:dyDescent="0.25">
      <c r="A536" t="s">
        <v>1081</v>
      </c>
      <c r="B536">
        <v>6421</v>
      </c>
      <c r="C536">
        <v>1</v>
      </c>
      <c r="D536" t="s">
        <v>759</v>
      </c>
      <c r="E536">
        <v>479</v>
      </c>
      <c r="F536">
        <v>13</v>
      </c>
      <c r="G536" t="s">
        <v>687</v>
      </c>
      <c r="H536" t="s">
        <v>1303</v>
      </c>
      <c r="I536">
        <v>0</v>
      </c>
      <c r="J536" t="s">
        <v>687</v>
      </c>
      <c r="K536">
        <v>0</v>
      </c>
      <c r="L536" t="s">
        <v>687</v>
      </c>
      <c r="M536">
        <v>0</v>
      </c>
      <c r="N536" t="s">
        <v>687</v>
      </c>
      <c r="O536">
        <v>0</v>
      </c>
      <c r="P536" t="s">
        <v>687</v>
      </c>
      <c r="Q536" s="2">
        <v>0</v>
      </c>
      <c r="R536" t="s">
        <v>687</v>
      </c>
      <c r="S536">
        <v>0</v>
      </c>
      <c r="T536" t="s">
        <v>687</v>
      </c>
      <c r="U536">
        <v>0</v>
      </c>
      <c r="V536" t="s">
        <v>687</v>
      </c>
      <c r="X536" t="s">
        <v>687</v>
      </c>
      <c r="Y536">
        <v>0</v>
      </c>
      <c r="AA536">
        <v>0</v>
      </c>
      <c r="AB536" t="s">
        <v>687</v>
      </c>
      <c r="AC536">
        <v>0</v>
      </c>
      <c r="AD536" t="s">
        <v>687</v>
      </c>
      <c r="AE536" t="s">
        <v>806</v>
      </c>
      <c r="AG536">
        <v>47000231</v>
      </c>
      <c r="AI536" s="2"/>
      <c r="AJ536" t="s">
        <v>1319</v>
      </c>
    </row>
    <row r="537" spans="1:36" x14ac:dyDescent="0.25">
      <c r="A537" t="s">
        <v>139</v>
      </c>
      <c r="B537">
        <v>341</v>
      </c>
      <c r="C537">
        <v>1</v>
      </c>
      <c r="D537" t="s">
        <v>764</v>
      </c>
      <c r="E537">
        <v>665</v>
      </c>
      <c r="F537">
        <v>11</v>
      </c>
      <c r="G537" t="s">
        <v>687</v>
      </c>
      <c r="H537" t="s">
        <v>702</v>
      </c>
      <c r="I537" t="s">
        <v>691</v>
      </c>
      <c r="J537" t="s">
        <v>687</v>
      </c>
      <c r="K537" t="s">
        <v>691</v>
      </c>
      <c r="L537" t="s">
        <v>687</v>
      </c>
      <c r="M537" t="s">
        <v>687</v>
      </c>
      <c r="N537" t="s">
        <v>687</v>
      </c>
      <c r="O537">
        <v>0</v>
      </c>
      <c r="P537" t="s">
        <v>687</v>
      </c>
      <c r="Q537" s="2">
        <v>0</v>
      </c>
      <c r="R537" t="s">
        <v>687</v>
      </c>
      <c r="S537">
        <v>0</v>
      </c>
      <c r="T537" t="s">
        <v>687</v>
      </c>
      <c r="U537">
        <v>0</v>
      </c>
      <c r="V537" t="s">
        <v>687</v>
      </c>
      <c r="X537" t="s">
        <v>687</v>
      </c>
      <c r="Y537" t="s">
        <v>702</v>
      </c>
      <c r="Z537">
        <v>2</v>
      </c>
      <c r="AA537">
        <v>0</v>
      </c>
      <c r="AB537" t="s">
        <v>687</v>
      </c>
      <c r="AC537" t="s">
        <v>690</v>
      </c>
      <c r="AD537" t="s">
        <v>687</v>
      </c>
      <c r="AE537">
        <v>16000296</v>
      </c>
      <c r="AG537">
        <v>16000060</v>
      </c>
      <c r="AI537" s="2"/>
      <c r="AJ537" t="s">
        <v>1318</v>
      </c>
    </row>
    <row r="538" spans="1:36" x14ac:dyDescent="0.25">
      <c r="A538" t="s">
        <v>799</v>
      </c>
      <c r="B538">
        <v>342</v>
      </c>
      <c r="C538">
        <v>1</v>
      </c>
      <c r="D538" t="s">
        <v>764</v>
      </c>
      <c r="E538">
        <v>671</v>
      </c>
      <c r="F538">
        <v>11</v>
      </c>
      <c r="G538" t="s">
        <v>687</v>
      </c>
      <c r="H538" t="s">
        <v>688</v>
      </c>
      <c r="I538" t="s">
        <v>1322</v>
      </c>
      <c r="J538" t="s">
        <v>687</v>
      </c>
      <c r="K538" t="s">
        <v>688</v>
      </c>
      <c r="L538" t="s">
        <v>687</v>
      </c>
      <c r="M538" t="s">
        <v>688</v>
      </c>
      <c r="N538" t="s">
        <v>687</v>
      </c>
      <c r="O538">
        <v>0</v>
      </c>
      <c r="P538" t="s">
        <v>687</v>
      </c>
      <c r="Q538" s="2">
        <v>0</v>
      </c>
      <c r="R538" t="s">
        <v>687</v>
      </c>
      <c r="S538">
        <v>0</v>
      </c>
      <c r="T538" t="s">
        <v>687</v>
      </c>
      <c r="U538">
        <v>0</v>
      </c>
      <c r="V538" t="s">
        <v>687</v>
      </c>
      <c r="X538" t="s">
        <v>687</v>
      </c>
      <c r="Y538" t="s">
        <v>688</v>
      </c>
      <c r="Z538">
        <v>1</v>
      </c>
      <c r="AA538">
        <v>0</v>
      </c>
      <c r="AB538" t="s">
        <v>687</v>
      </c>
      <c r="AC538">
        <v>0</v>
      </c>
      <c r="AD538" t="s">
        <v>687</v>
      </c>
      <c r="AE538">
        <v>16001266</v>
      </c>
      <c r="AG538">
        <v>16001265</v>
      </c>
      <c r="AH538">
        <v>1</v>
      </c>
      <c r="AI538" s="2"/>
      <c r="AJ538" t="s">
        <v>1320</v>
      </c>
    </row>
    <row r="539" spans="1:36" x14ac:dyDescent="0.25">
      <c r="A539" t="s">
        <v>911</v>
      </c>
      <c r="B539">
        <v>894</v>
      </c>
      <c r="C539">
        <v>2</v>
      </c>
      <c r="D539" t="s">
        <v>900</v>
      </c>
      <c r="E539">
        <v>360</v>
      </c>
      <c r="F539">
        <v>9</v>
      </c>
      <c r="G539" t="s">
        <v>687</v>
      </c>
      <c r="H539" t="s">
        <v>702</v>
      </c>
      <c r="I539" t="s">
        <v>691</v>
      </c>
      <c r="J539" t="s">
        <v>687</v>
      </c>
      <c r="K539" t="s">
        <v>691</v>
      </c>
      <c r="L539" t="s">
        <v>687</v>
      </c>
      <c r="M539" t="s">
        <v>687</v>
      </c>
      <c r="N539" t="s">
        <v>687</v>
      </c>
      <c r="O539">
        <v>0</v>
      </c>
      <c r="P539" t="s">
        <v>687</v>
      </c>
      <c r="Q539" s="2">
        <v>0</v>
      </c>
      <c r="R539" t="s">
        <v>687</v>
      </c>
      <c r="S539" t="s">
        <v>702</v>
      </c>
      <c r="T539" t="s">
        <v>687</v>
      </c>
      <c r="U539">
        <v>0</v>
      </c>
      <c r="V539" t="s">
        <v>687</v>
      </c>
      <c r="X539" t="s">
        <v>687</v>
      </c>
      <c r="Y539" t="s">
        <v>687</v>
      </c>
      <c r="Z539">
        <v>1</v>
      </c>
      <c r="AA539">
        <v>0</v>
      </c>
      <c r="AB539" t="s">
        <v>687</v>
      </c>
      <c r="AC539">
        <v>0</v>
      </c>
      <c r="AD539" t="s">
        <v>687</v>
      </c>
      <c r="AE539">
        <v>62000105</v>
      </c>
      <c r="AF539">
        <v>1</v>
      </c>
      <c r="AG539">
        <v>62000104</v>
      </c>
      <c r="AH539">
        <v>1</v>
      </c>
      <c r="AI539" s="2"/>
      <c r="AJ539" t="s">
        <v>1318</v>
      </c>
    </row>
    <row r="540" spans="1:36" x14ac:dyDescent="0.25">
      <c r="A540" t="s">
        <v>45</v>
      </c>
      <c r="B540">
        <v>139</v>
      </c>
      <c r="C540">
        <v>1</v>
      </c>
      <c r="D540" t="s">
        <v>729</v>
      </c>
      <c r="E540">
        <v>540</v>
      </c>
      <c r="F540">
        <v>9</v>
      </c>
      <c r="G540" t="s">
        <v>687</v>
      </c>
      <c r="H540" t="s">
        <v>691</v>
      </c>
      <c r="I540" t="s">
        <v>691</v>
      </c>
      <c r="J540" t="s">
        <v>687</v>
      </c>
      <c r="K540" t="s">
        <v>691</v>
      </c>
      <c r="L540" t="s">
        <v>687</v>
      </c>
      <c r="M540" t="s">
        <v>687</v>
      </c>
      <c r="N540" t="s">
        <v>687</v>
      </c>
      <c r="O540" t="s">
        <v>688</v>
      </c>
      <c r="P540" t="s">
        <v>687</v>
      </c>
      <c r="Q540" s="2">
        <v>0</v>
      </c>
      <c r="R540" t="s">
        <v>687</v>
      </c>
      <c r="S540" t="s">
        <v>687</v>
      </c>
      <c r="T540" t="s">
        <v>687</v>
      </c>
      <c r="U540">
        <v>0</v>
      </c>
      <c r="V540" t="s">
        <v>687</v>
      </c>
      <c r="X540" t="s">
        <v>687</v>
      </c>
      <c r="Y540" t="s">
        <v>691</v>
      </c>
      <c r="Z540">
        <v>1</v>
      </c>
      <c r="AA540">
        <v>0</v>
      </c>
      <c r="AB540" t="s">
        <v>687</v>
      </c>
      <c r="AC540">
        <v>0</v>
      </c>
      <c r="AD540" t="s">
        <v>687</v>
      </c>
      <c r="AE540">
        <v>41000166</v>
      </c>
      <c r="AF540">
        <v>1</v>
      </c>
      <c r="AG540">
        <v>41000033</v>
      </c>
      <c r="AH540">
        <v>1</v>
      </c>
      <c r="AI540" s="2"/>
      <c r="AJ540" t="s">
        <v>1318</v>
      </c>
    </row>
    <row r="541" spans="1:36" x14ac:dyDescent="0.25">
      <c r="A541" t="s">
        <v>92</v>
      </c>
      <c r="B541">
        <v>232</v>
      </c>
      <c r="C541">
        <v>1</v>
      </c>
      <c r="D541" t="s">
        <v>759</v>
      </c>
      <c r="E541">
        <v>479</v>
      </c>
      <c r="F541">
        <v>9</v>
      </c>
      <c r="G541" t="s">
        <v>687</v>
      </c>
      <c r="H541" t="s">
        <v>702</v>
      </c>
      <c r="I541" t="s">
        <v>691</v>
      </c>
      <c r="J541" t="s">
        <v>687</v>
      </c>
      <c r="K541" t="s">
        <v>691</v>
      </c>
      <c r="L541" t="s">
        <v>687</v>
      </c>
      <c r="M541" t="s">
        <v>687</v>
      </c>
      <c r="N541" t="s">
        <v>687</v>
      </c>
      <c r="O541" t="s">
        <v>691</v>
      </c>
      <c r="P541" t="s">
        <v>687</v>
      </c>
      <c r="Q541" s="2">
        <v>0</v>
      </c>
      <c r="R541">
        <v>0</v>
      </c>
      <c r="S541">
        <v>0</v>
      </c>
      <c r="T541">
        <v>0</v>
      </c>
      <c r="U541" t="s">
        <v>690</v>
      </c>
      <c r="V541" t="s">
        <v>687</v>
      </c>
      <c r="X541" t="s">
        <v>687</v>
      </c>
      <c r="Y541" t="s">
        <v>690</v>
      </c>
      <c r="Z541">
        <v>2</v>
      </c>
      <c r="AA541" t="s">
        <v>690</v>
      </c>
      <c r="AB541" t="s">
        <v>687</v>
      </c>
      <c r="AC541" t="s">
        <v>702</v>
      </c>
      <c r="AD541" t="s">
        <v>687</v>
      </c>
      <c r="AE541">
        <v>47000071</v>
      </c>
      <c r="AF541">
        <v>1</v>
      </c>
      <c r="AG541">
        <v>47000014</v>
      </c>
      <c r="AH541">
        <v>1</v>
      </c>
      <c r="AI541" s="2"/>
      <c r="AJ541" t="s">
        <v>1318</v>
      </c>
    </row>
    <row r="542" spans="1:36" x14ac:dyDescent="0.25">
      <c r="A542" t="s">
        <v>1034</v>
      </c>
      <c r="B542">
        <v>2301</v>
      </c>
      <c r="C542">
        <v>2</v>
      </c>
      <c r="D542" t="s">
        <v>895</v>
      </c>
      <c r="E542">
        <v>230</v>
      </c>
      <c r="F542">
        <v>9</v>
      </c>
      <c r="G542" t="s">
        <v>687</v>
      </c>
      <c r="H542" t="s">
        <v>691</v>
      </c>
      <c r="I542" t="s">
        <v>691</v>
      </c>
      <c r="J542" t="s">
        <v>687</v>
      </c>
      <c r="K542" t="s">
        <v>691</v>
      </c>
      <c r="L542" t="s">
        <v>687</v>
      </c>
      <c r="M542" t="s">
        <v>691</v>
      </c>
      <c r="N542" t="s">
        <v>687</v>
      </c>
      <c r="O542" t="s">
        <v>688</v>
      </c>
      <c r="P542" t="s">
        <v>687</v>
      </c>
      <c r="Q542" s="2">
        <v>0</v>
      </c>
      <c r="R542" t="s">
        <v>687</v>
      </c>
      <c r="S542" t="s">
        <v>687</v>
      </c>
      <c r="T542" t="s">
        <v>687</v>
      </c>
      <c r="U542">
        <v>0</v>
      </c>
      <c r="V542" t="s">
        <v>687</v>
      </c>
      <c r="X542" t="s">
        <v>687</v>
      </c>
      <c r="Y542" t="s">
        <v>687</v>
      </c>
      <c r="Z542">
        <v>1</v>
      </c>
      <c r="AA542">
        <v>0</v>
      </c>
      <c r="AB542" t="s">
        <v>687</v>
      </c>
      <c r="AC542">
        <v>0</v>
      </c>
      <c r="AD542" t="s">
        <v>687</v>
      </c>
      <c r="AE542">
        <v>50000206</v>
      </c>
      <c r="AF542">
        <v>1</v>
      </c>
      <c r="AG542">
        <v>50000205</v>
      </c>
      <c r="AH542">
        <v>1</v>
      </c>
      <c r="AI542" s="2"/>
      <c r="AJ542" t="s">
        <v>1318</v>
      </c>
    </row>
    <row r="543" spans="1:36" x14ac:dyDescent="0.25">
      <c r="A543" t="s">
        <v>425</v>
      </c>
      <c r="B543">
        <v>876</v>
      </c>
      <c r="C543">
        <v>2</v>
      </c>
      <c r="D543" t="s">
        <v>900</v>
      </c>
      <c r="E543">
        <v>330</v>
      </c>
      <c r="F543">
        <v>15</v>
      </c>
      <c r="G543" t="s">
        <v>687</v>
      </c>
      <c r="H543" t="s">
        <v>702</v>
      </c>
      <c r="I543" t="s">
        <v>691</v>
      </c>
      <c r="J543" t="s">
        <v>687</v>
      </c>
      <c r="K543" t="s">
        <v>691</v>
      </c>
      <c r="L543" t="s">
        <v>687</v>
      </c>
      <c r="M543" t="s">
        <v>687</v>
      </c>
      <c r="N543" t="s">
        <v>687</v>
      </c>
      <c r="O543" t="s">
        <v>691</v>
      </c>
      <c r="P543" t="s">
        <v>687</v>
      </c>
      <c r="Q543" s="2">
        <v>0</v>
      </c>
      <c r="R543" t="s">
        <v>687</v>
      </c>
      <c r="S543">
        <v>0</v>
      </c>
      <c r="T543" t="s">
        <v>687</v>
      </c>
      <c r="U543">
        <v>0</v>
      </c>
      <c r="V543" t="s">
        <v>687</v>
      </c>
      <c r="X543" t="s">
        <v>687</v>
      </c>
      <c r="Y543" t="s">
        <v>702</v>
      </c>
      <c r="Z543">
        <v>1</v>
      </c>
      <c r="AA543">
        <v>0</v>
      </c>
      <c r="AB543" t="s">
        <v>687</v>
      </c>
      <c r="AC543">
        <v>0</v>
      </c>
      <c r="AD543" t="s">
        <v>687</v>
      </c>
      <c r="AE543">
        <v>54000374</v>
      </c>
      <c r="AG543">
        <v>54000013</v>
      </c>
      <c r="AH543">
        <v>1</v>
      </c>
      <c r="AI543" s="2"/>
      <c r="AJ543" t="s">
        <v>1318</v>
      </c>
    </row>
    <row r="544" spans="1:36" x14ac:dyDescent="0.25">
      <c r="A544" t="s">
        <v>1128</v>
      </c>
      <c r="B544">
        <v>11207</v>
      </c>
      <c r="C544">
        <v>1</v>
      </c>
      <c r="D544" t="s">
        <v>740</v>
      </c>
      <c r="E544">
        <v>480</v>
      </c>
      <c r="F544">
        <v>15</v>
      </c>
      <c r="G544" t="s">
        <v>687</v>
      </c>
      <c r="H544" t="s">
        <v>702</v>
      </c>
      <c r="I544" t="s">
        <v>691</v>
      </c>
      <c r="J544" t="s">
        <v>687</v>
      </c>
      <c r="K544" t="s">
        <v>691</v>
      </c>
      <c r="L544" t="s">
        <v>687</v>
      </c>
      <c r="M544" t="s">
        <v>687</v>
      </c>
      <c r="N544" t="s">
        <v>687</v>
      </c>
      <c r="O544" t="s">
        <v>691</v>
      </c>
      <c r="P544" t="s">
        <v>687</v>
      </c>
      <c r="Q544" s="2">
        <v>0</v>
      </c>
      <c r="R544" t="s">
        <v>687</v>
      </c>
      <c r="S544">
        <v>0</v>
      </c>
      <c r="T544" t="s">
        <v>687</v>
      </c>
      <c r="U544">
        <v>0</v>
      </c>
      <c r="V544" t="s">
        <v>687</v>
      </c>
      <c r="X544" t="s">
        <v>687</v>
      </c>
      <c r="Y544" t="s">
        <v>702</v>
      </c>
      <c r="Z544">
        <v>1</v>
      </c>
      <c r="AA544">
        <v>0</v>
      </c>
      <c r="AB544" t="s">
        <v>687</v>
      </c>
      <c r="AC544">
        <v>0</v>
      </c>
      <c r="AD544" t="s">
        <v>687</v>
      </c>
      <c r="AE544">
        <v>43000322</v>
      </c>
      <c r="AG544">
        <v>43000037</v>
      </c>
      <c r="AH544">
        <v>1</v>
      </c>
      <c r="AI544" s="2"/>
      <c r="AJ544" t="s">
        <v>1318</v>
      </c>
    </row>
    <row r="545" spans="1:36" x14ac:dyDescent="0.25">
      <c r="A545" t="s">
        <v>218</v>
      </c>
      <c r="B545">
        <v>501</v>
      </c>
      <c r="C545">
        <v>1</v>
      </c>
      <c r="D545" t="s">
        <v>757</v>
      </c>
      <c r="E545">
        <v>791</v>
      </c>
      <c r="F545">
        <v>9</v>
      </c>
      <c r="G545" t="s">
        <v>687</v>
      </c>
      <c r="H545" t="s">
        <v>702</v>
      </c>
      <c r="I545" t="s">
        <v>691</v>
      </c>
      <c r="J545" t="s">
        <v>687</v>
      </c>
      <c r="K545" t="s">
        <v>687</v>
      </c>
      <c r="L545" t="s">
        <v>687</v>
      </c>
      <c r="M545" t="s">
        <v>687</v>
      </c>
      <c r="N545" t="s">
        <v>687</v>
      </c>
      <c r="O545" t="s">
        <v>691</v>
      </c>
      <c r="P545" t="s">
        <v>687</v>
      </c>
      <c r="Q545" s="2">
        <v>0</v>
      </c>
      <c r="R545">
        <v>0</v>
      </c>
      <c r="S545">
        <v>0</v>
      </c>
      <c r="T545">
        <v>0</v>
      </c>
      <c r="U545" t="s">
        <v>690</v>
      </c>
      <c r="V545" t="s">
        <v>687</v>
      </c>
      <c r="X545" t="s">
        <v>687</v>
      </c>
      <c r="Y545" t="s">
        <v>690</v>
      </c>
      <c r="Z545">
        <v>2</v>
      </c>
      <c r="AA545">
        <v>0</v>
      </c>
      <c r="AB545" t="s">
        <v>687</v>
      </c>
      <c r="AC545" t="s">
        <v>702</v>
      </c>
      <c r="AD545" t="s">
        <v>687</v>
      </c>
      <c r="AE545">
        <v>21001697</v>
      </c>
      <c r="AF545">
        <v>1</v>
      </c>
      <c r="AG545">
        <v>21001638</v>
      </c>
      <c r="AH545">
        <v>1</v>
      </c>
      <c r="AI545" s="2"/>
      <c r="AJ545" t="s">
        <v>1318</v>
      </c>
    </row>
    <row r="546" spans="1:36" x14ac:dyDescent="0.25">
      <c r="A546" t="s">
        <v>140</v>
      </c>
      <c r="B546">
        <v>343</v>
      </c>
      <c r="C546">
        <v>1</v>
      </c>
      <c r="D546" t="s">
        <v>764</v>
      </c>
      <c r="E546">
        <v>787</v>
      </c>
      <c r="F546">
        <v>9</v>
      </c>
      <c r="G546" t="s">
        <v>687</v>
      </c>
      <c r="H546" t="s">
        <v>702</v>
      </c>
      <c r="I546" t="s">
        <v>691</v>
      </c>
      <c r="J546" t="s">
        <v>687</v>
      </c>
      <c r="K546" t="s">
        <v>691</v>
      </c>
      <c r="L546" t="s">
        <v>687</v>
      </c>
      <c r="M546" t="s">
        <v>687</v>
      </c>
      <c r="N546" t="s">
        <v>687</v>
      </c>
      <c r="O546" t="s">
        <v>691</v>
      </c>
      <c r="P546" t="s">
        <v>687</v>
      </c>
      <c r="Q546" s="2">
        <v>0</v>
      </c>
      <c r="R546" t="s">
        <v>687</v>
      </c>
      <c r="S546" t="s">
        <v>687</v>
      </c>
      <c r="T546" t="s">
        <v>687</v>
      </c>
      <c r="U546">
        <v>0</v>
      </c>
      <c r="V546" t="s">
        <v>687</v>
      </c>
      <c r="X546" t="s">
        <v>687</v>
      </c>
      <c r="Y546" t="s">
        <v>702</v>
      </c>
      <c r="Z546">
        <v>1</v>
      </c>
      <c r="AA546">
        <v>0</v>
      </c>
      <c r="AB546" t="s">
        <v>687</v>
      </c>
      <c r="AC546" t="s">
        <v>690</v>
      </c>
      <c r="AD546" t="s">
        <v>687</v>
      </c>
      <c r="AE546">
        <v>11000109</v>
      </c>
      <c r="AF546">
        <v>1</v>
      </c>
      <c r="AG546">
        <v>11000007</v>
      </c>
      <c r="AH546">
        <v>1</v>
      </c>
      <c r="AI546" s="2"/>
      <c r="AJ546" t="s">
        <v>1318</v>
      </c>
    </row>
    <row r="547" spans="1:36" x14ac:dyDescent="0.25">
      <c r="A547" t="s">
        <v>854</v>
      </c>
      <c r="B547">
        <v>502</v>
      </c>
      <c r="C547">
        <v>1</v>
      </c>
      <c r="D547" t="s">
        <v>757</v>
      </c>
      <c r="E547">
        <v>615</v>
      </c>
      <c r="F547">
        <v>2</v>
      </c>
      <c r="G547" t="s">
        <v>687</v>
      </c>
      <c r="H547" t="s">
        <v>688</v>
      </c>
      <c r="I547" t="s">
        <v>688</v>
      </c>
      <c r="J547" t="s">
        <v>687</v>
      </c>
      <c r="K547" t="s">
        <v>688</v>
      </c>
      <c r="L547" t="s">
        <v>687</v>
      </c>
      <c r="M547" t="s">
        <v>688</v>
      </c>
      <c r="N547" t="s">
        <v>687</v>
      </c>
      <c r="O547" t="s">
        <v>688</v>
      </c>
      <c r="P547" t="s">
        <v>687</v>
      </c>
      <c r="Q547" s="2">
        <v>0</v>
      </c>
      <c r="R547" t="s">
        <v>687</v>
      </c>
      <c r="S547">
        <v>0</v>
      </c>
      <c r="T547" t="s">
        <v>687</v>
      </c>
      <c r="U547">
        <v>0</v>
      </c>
      <c r="V547" t="s">
        <v>687</v>
      </c>
      <c r="X547" t="s">
        <v>687</v>
      </c>
      <c r="Y547" t="s">
        <v>688</v>
      </c>
      <c r="Z547">
        <v>1</v>
      </c>
      <c r="AA547">
        <v>0</v>
      </c>
      <c r="AB547" t="s">
        <v>687</v>
      </c>
      <c r="AC547">
        <v>0</v>
      </c>
      <c r="AD547" t="s">
        <v>687</v>
      </c>
      <c r="AE547">
        <v>21001821</v>
      </c>
      <c r="AG547">
        <v>21000237</v>
      </c>
      <c r="AH547">
        <v>1</v>
      </c>
      <c r="AI547" s="2"/>
      <c r="AJ547" t="s">
        <v>1320</v>
      </c>
    </row>
    <row r="548" spans="1:36" x14ac:dyDescent="0.25">
      <c r="A548" t="s">
        <v>46</v>
      </c>
      <c r="B548">
        <v>140</v>
      </c>
      <c r="C548">
        <v>1</v>
      </c>
      <c r="D548" t="s">
        <v>729</v>
      </c>
      <c r="E548">
        <v>510</v>
      </c>
      <c r="F548">
        <v>9</v>
      </c>
      <c r="G548" t="s">
        <v>687</v>
      </c>
      <c r="H548" t="s">
        <v>691</v>
      </c>
      <c r="I548" t="s">
        <v>1322</v>
      </c>
      <c r="J548" t="s">
        <v>687</v>
      </c>
      <c r="K548" t="s">
        <v>688</v>
      </c>
      <c r="L548" t="s">
        <v>687</v>
      </c>
      <c r="M548" t="s">
        <v>687</v>
      </c>
      <c r="N548" t="s">
        <v>687</v>
      </c>
      <c r="O548">
        <v>0</v>
      </c>
      <c r="P548" t="s">
        <v>687</v>
      </c>
      <c r="Q548" s="2">
        <v>0</v>
      </c>
      <c r="R548" t="s">
        <v>687</v>
      </c>
      <c r="S548" t="s">
        <v>687</v>
      </c>
      <c r="T548" t="s">
        <v>687</v>
      </c>
      <c r="U548">
        <v>0</v>
      </c>
      <c r="V548" t="s">
        <v>687</v>
      </c>
      <c r="X548" t="s">
        <v>687</v>
      </c>
      <c r="Y548" t="s">
        <v>687</v>
      </c>
      <c r="Z548">
        <v>1</v>
      </c>
      <c r="AA548">
        <v>0</v>
      </c>
      <c r="AB548" t="s">
        <v>687</v>
      </c>
      <c r="AC548">
        <v>0</v>
      </c>
      <c r="AD548" t="s">
        <v>687</v>
      </c>
      <c r="AE548">
        <v>37000070</v>
      </c>
      <c r="AF548">
        <v>1</v>
      </c>
      <c r="AG548">
        <v>37000025</v>
      </c>
      <c r="AH548">
        <v>1</v>
      </c>
      <c r="AI548" s="2"/>
      <c r="AJ548" t="s">
        <v>1320</v>
      </c>
    </row>
    <row r="549" spans="1:36" x14ac:dyDescent="0.25">
      <c r="A549" t="s">
        <v>970</v>
      </c>
      <c r="B549">
        <v>1215</v>
      </c>
      <c r="C549">
        <v>1</v>
      </c>
      <c r="D549" t="s">
        <v>764</v>
      </c>
      <c r="E549">
        <v>851</v>
      </c>
      <c r="F549">
        <v>5</v>
      </c>
      <c r="G549" t="s">
        <v>687</v>
      </c>
      <c r="H549" t="s">
        <v>702</v>
      </c>
      <c r="I549" t="s">
        <v>691</v>
      </c>
      <c r="J549" t="s">
        <v>687</v>
      </c>
      <c r="K549" t="s">
        <v>691</v>
      </c>
      <c r="L549" t="s">
        <v>687</v>
      </c>
      <c r="M549" t="s">
        <v>687</v>
      </c>
      <c r="N549" t="s">
        <v>687</v>
      </c>
      <c r="O549" t="s">
        <v>691</v>
      </c>
      <c r="P549" t="s">
        <v>687</v>
      </c>
      <c r="Q549" s="2">
        <v>0</v>
      </c>
      <c r="R549" t="s">
        <v>687</v>
      </c>
      <c r="S549" t="s">
        <v>691</v>
      </c>
      <c r="T549" t="s">
        <v>687</v>
      </c>
      <c r="U549">
        <v>0</v>
      </c>
      <c r="V549" t="s">
        <v>687</v>
      </c>
      <c r="X549" t="s">
        <v>687</v>
      </c>
      <c r="Y549" t="s">
        <v>702</v>
      </c>
      <c r="Z549">
        <v>1</v>
      </c>
      <c r="AA549">
        <v>0</v>
      </c>
      <c r="AB549" t="s">
        <v>687</v>
      </c>
      <c r="AC549">
        <v>0</v>
      </c>
      <c r="AD549" t="s">
        <v>687</v>
      </c>
      <c r="AE549">
        <v>7000072</v>
      </c>
      <c r="AF549">
        <v>1</v>
      </c>
      <c r="AG549">
        <v>7000071</v>
      </c>
      <c r="AH549">
        <v>1</v>
      </c>
      <c r="AI549" s="2"/>
      <c r="AJ549" t="s">
        <v>1318</v>
      </c>
    </row>
    <row r="550" spans="1:36" x14ac:dyDescent="0.25">
      <c r="A550" t="s">
        <v>902</v>
      </c>
      <c r="B550">
        <v>774</v>
      </c>
      <c r="C550">
        <v>2</v>
      </c>
      <c r="D550" t="s">
        <v>895</v>
      </c>
      <c r="E550">
        <v>101</v>
      </c>
      <c r="F550">
        <v>9</v>
      </c>
      <c r="G550" t="s">
        <v>687</v>
      </c>
      <c r="H550" t="s">
        <v>690</v>
      </c>
      <c r="I550" t="s">
        <v>688</v>
      </c>
      <c r="J550" t="s">
        <v>687</v>
      </c>
      <c r="K550" t="s">
        <v>688</v>
      </c>
      <c r="L550" t="s">
        <v>687</v>
      </c>
      <c r="M550" t="s">
        <v>687</v>
      </c>
      <c r="N550" t="s">
        <v>687</v>
      </c>
      <c r="O550" t="s">
        <v>688</v>
      </c>
      <c r="P550" t="s">
        <v>687</v>
      </c>
      <c r="Q550" s="2">
        <v>0</v>
      </c>
      <c r="R550">
        <v>0</v>
      </c>
      <c r="S550">
        <v>0</v>
      </c>
      <c r="T550">
        <v>0</v>
      </c>
      <c r="U550" t="s">
        <v>687</v>
      </c>
      <c r="V550" t="s">
        <v>687</v>
      </c>
      <c r="X550" t="s">
        <v>687</v>
      </c>
      <c r="Y550" t="s">
        <v>691</v>
      </c>
      <c r="Z550">
        <v>2</v>
      </c>
      <c r="AA550" t="s">
        <v>690</v>
      </c>
      <c r="AB550" t="s">
        <v>687</v>
      </c>
      <c r="AC550" t="s">
        <v>688</v>
      </c>
      <c r="AD550" t="s">
        <v>687</v>
      </c>
      <c r="AE550">
        <v>53000170</v>
      </c>
      <c r="AF550">
        <v>1</v>
      </c>
      <c r="AG550">
        <v>53000051</v>
      </c>
      <c r="AH550">
        <v>1</v>
      </c>
      <c r="AI550" s="2"/>
      <c r="AJ550" t="s">
        <v>1318</v>
      </c>
    </row>
    <row r="551" spans="1:36" x14ac:dyDescent="0.25">
      <c r="A551" t="s">
        <v>426</v>
      </c>
      <c r="B551">
        <v>878</v>
      </c>
      <c r="C551">
        <v>2</v>
      </c>
      <c r="D551" t="s">
        <v>900</v>
      </c>
      <c r="E551">
        <v>340</v>
      </c>
      <c r="F551">
        <v>9</v>
      </c>
      <c r="G551" t="s">
        <v>687</v>
      </c>
      <c r="H551" t="s">
        <v>702</v>
      </c>
      <c r="I551" t="s">
        <v>687</v>
      </c>
      <c r="J551" t="s">
        <v>687</v>
      </c>
      <c r="K551" t="s">
        <v>688</v>
      </c>
      <c r="L551" t="s">
        <v>687</v>
      </c>
      <c r="M551" t="s">
        <v>687</v>
      </c>
      <c r="N551" t="s">
        <v>687</v>
      </c>
      <c r="O551" t="s">
        <v>691</v>
      </c>
      <c r="P551" t="s">
        <v>687</v>
      </c>
      <c r="Q551" s="2">
        <v>0</v>
      </c>
      <c r="R551" t="s">
        <v>687</v>
      </c>
      <c r="S551" t="s">
        <v>702</v>
      </c>
      <c r="T551" t="s">
        <v>687</v>
      </c>
      <c r="U551">
        <v>0</v>
      </c>
      <c r="V551" t="s">
        <v>687</v>
      </c>
      <c r="X551" t="s">
        <v>687</v>
      </c>
      <c r="Y551" t="s">
        <v>691</v>
      </c>
      <c r="Z551">
        <v>1</v>
      </c>
      <c r="AA551">
        <v>0</v>
      </c>
      <c r="AB551" t="s">
        <v>687</v>
      </c>
      <c r="AC551" t="s">
        <v>690</v>
      </c>
      <c r="AD551" t="s">
        <v>687</v>
      </c>
      <c r="AE551">
        <v>57000315</v>
      </c>
      <c r="AF551">
        <v>1</v>
      </c>
      <c r="AG551">
        <v>57000104</v>
      </c>
      <c r="AH551">
        <v>1</v>
      </c>
      <c r="AI551" s="2"/>
      <c r="AJ551" t="s">
        <v>1319</v>
      </c>
    </row>
    <row r="552" spans="1:36" x14ac:dyDescent="0.25">
      <c r="A552" t="s">
        <v>978</v>
      </c>
      <c r="B552">
        <v>1225</v>
      </c>
      <c r="C552">
        <v>1</v>
      </c>
      <c r="D552" t="s">
        <v>764</v>
      </c>
      <c r="E552">
        <v>787</v>
      </c>
      <c r="F552">
        <v>1</v>
      </c>
      <c r="G552" t="s">
        <v>687</v>
      </c>
      <c r="H552" t="s">
        <v>687</v>
      </c>
      <c r="I552" t="s">
        <v>688</v>
      </c>
      <c r="J552" t="s">
        <v>687</v>
      </c>
      <c r="K552" t="s">
        <v>687</v>
      </c>
      <c r="L552" t="s">
        <v>687</v>
      </c>
      <c r="M552">
        <v>0</v>
      </c>
      <c r="N552" t="s">
        <v>687</v>
      </c>
      <c r="O552">
        <v>0</v>
      </c>
      <c r="P552" t="s">
        <v>687</v>
      </c>
      <c r="Q552" s="2">
        <v>0</v>
      </c>
      <c r="R552" t="s">
        <v>687</v>
      </c>
      <c r="S552">
        <v>0</v>
      </c>
      <c r="T552" t="s">
        <v>687</v>
      </c>
      <c r="U552">
        <v>0</v>
      </c>
      <c r="V552" t="s">
        <v>687</v>
      </c>
      <c r="X552" t="s">
        <v>687</v>
      </c>
      <c r="Y552" t="s">
        <v>687</v>
      </c>
      <c r="Z552">
        <v>1</v>
      </c>
      <c r="AA552">
        <v>0</v>
      </c>
      <c r="AB552" t="s">
        <v>687</v>
      </c>
      <c r="AC552">
        <v>0</v>
      </c>
      <c r="AD552" t="s">
        <v>687</v>
      </c>
      <c r="AE552">
        <v>11000110</v>
      </c>
      <c r="AG552">
        <v>11000020</v>
      </c>
      <c r="AH552">
        <v>1</v>
      </c>
      <c r="AI552" s="2"/>
      <c r="AJ552" t="s">
        <v>1320</v>
      </c>
    </row>
    <row r="553" spans="1:36" x14ac:dyDescent="0.25">
      <c r="A553" t="s">
        <v>760</v>
      </c>
      <c r="B553">
        <v>233</v>
      </c>
      <c r="C553">
        <v>1</v>
      </c>
      <c r="D553" t="s">
        <v>740</v>
      </c>
      <c r="E553">
        <v>482</v>
      </c>
      <c r="F553">
        <v>13</v>
      </c>
      <c r="G553" t="s">
        <v>687</v>
      </c>
      <c r="H553" t="s">
        <v>1303</v>
      </c>
      <c r="I553">
        <v>0</v>
      </c>
      <c r="J553" t="s">
        <v>687</v>
      </c>
      <c r="K553">
        <v>0</v>
      </c>
      <c r="L553" t="s">
        <v>687</v>
      </c>
      <c r="M553">
        <v>0</v>
      </c>
      <c r="N553" t="s">
        <v>687</v>
      </c>
      <c r="O553">
        <v>0</v>
      </c>
      <c r="P553" t="s">
        <v>687</v>
      </c>
      <c r="Q553" s="2">
        <v>0</v>
      </c>
      <c r="R553" t="s">
        <v>687</v>
      </c>
      <c r="S553">
        <v>0</v>
      </c>
      <c r="T553" t="s">
        <v>687</v>
      </c>
      <c r="U553">
        <v>0</v>
      </c>
      <c r="V553" t="s">
        <v>687</v>
      </c>
      <c r="X553" t="s">
        <v>687</v>
      </c>
      <c r="Y553">
        <v>0</v>
      </c>
      <c r="AA553">
        <v>0</v>
      </c>
      <c r="AB553" t="s">
        <v>687</v>
      </c>
      <c r="AC553">
        <v>0</v>
      </c>
      <c r="AD553" t="s">
        <v>687</v>
      </c>
      <c r="AE553">
        <v>47000306</v>
      </c>
      <c r="AG553">
        <v>47000154</v>
      </c>
      <c r="AI553" s="2"/>
      <c r="AJ553" t="s">
        <v>1319</v>
      </c>
    </row>
    <row r="554" spans="1:36" x14ac:dyDescent="0.25">
      <c r="A554" t="s">
        <v>961</v>
      </c>
      <c r="B554">
        <v>1206</v>
      </c>
      <c r="C554">
        <v>1</v>
      </c>
      <c r="D554" t="s">
        <v>764</v>
      </c>
      <c r="E554">
        <v>671</v>
      </c>
      <c r="F554">
        <v>13</v>
      </c>
      <c r="G554" t="s">
        <v>687</v>
      </c>
      <c r="H554" t="s">
        <v>1303</v>
      </c>
      <c r="I554">
        <v>0</v>
      </c>
      <c r="J554" t="s">
        <v>687</v>
      </c>
      <c r="K554">
        <v>0</v>
      </c>
      <c r="L554" t="s">
        <v>687</v>
      </c>
      <c r="M554">
        <v>0</v>
      </c>
      <c r="N554" t="s">
        <v>687</v>
      </c>
      <c r="O554">
        <v>0</v>
      </c>
      <c r="P554" t="s">
        <v>687</v>
      </c>
      <c r="Q554" s="2">
        <v>0</v>
      </c>
      <c r="R554" t="s">
        <v>687</v>
      </c>
      <c r="S554">
        <v>0</v>
      </c>
      <c r="T554" t="s">
        <v>687</v>
      </c>
      <c r="U554">
        <v>0</v>
      </c>
      <c r="V554" t="s">
        <v>687</v>
      </c>
      <c r="X554" t="s">
        <v>687</v>
      </c>
      <c r="Y554">
        <v>0</v>
      </c>
      <c r="AA554">
        <v>0</v>
      </c>
      <c r="AB554" t="s">
        <v>687</v>
      </c>
      <c r="AC554">
        <v>0</v>
      </c>
      <c r="AD554" t="s">
        <v>687</v>
      </c>
      <c r="AE554">
        <v>9001100</v>
      </c>
      <c r="AG554">
        <v>9001099</v>
      </c>
      <c r="AI554" s="2"/>
      <c r="AJ554" t="s">
        <v>1319</v>
      </c>
    </row>
    <row r="555" spans="1:36" x14ac:dyDescent="0.25">
      <c r="A555" t="s">
        <v>725</v>
      </c>
      <c r="B555">
        <v>80</v>
      </c>
      <c r="C555">
        <v>1</v>
      </c>
      <c r="D555" t="s">
        <v>708</v>
      </c>
      <c r="E555">
        <v>510</v>
      </c>
      <c r="F555">
        <v>9</v>
      </c>
      <c r="G555" t="s">
        <v>687</v>
      </c>
      <c r="H555" t="s">
        <v>1303</v>
      </c>
      <c r="I555">
        <v>0</v>
      </c>
      <c r="J555" t="s">
        <v>687</v>
      </c>
      <c r="K555">
        <v>0</v>
      </c>
      <c r="L555" t="s">
        <v>687</v>
      </c>
      <c r="M555">
        <v>0</v>
      </c>
      <c r="N555" t="s">
        <v>687</v>
      </c>
      <c r="O555">
        <v>0</v>
      </c>
      <c r="P555" t="s">
        <v>687</v>
      </c>
      <c r="Q555" s="2">
        <v>0</v>
      </c>
      <c r="R555" t="s">
        <v>687</v>
      </c>
      <c r="S555">
        <v>0</v>
      </c>
      <c r="T555" t="s">
        <v>687</v>
      </c>
      <c r="U555">
        <v>0</v>
      </c>
      <c r="V555" t="s">
        <v>687</v>
      </c>
      <c r="X555" t="s">
        <v>687</v>
      </c>
      <c r="Y555">
        <v>0</v>
      </c>
      <c r="AA555">
        <v>0</v>
      </c>
      <c r="AB555" t="s">
        <v>687</v>
      </c>
      <c r="AC555">
        <v>0</v>
      </c>
      <c r="AD555" t="s">
        <v>687</v>
      </c>
      <c r="AE555">
        <v>38000812</v>
      </c>
      <c r="AG555">
        <v>38000811</v>
      </c>
      <c r="AI555" s="2"/>
      <c r="AJ555" t="s">
        <v>1319</v>
      </c>
    </row>
    <row r="556" spans="1:36" x14ac:dyDescent="0.25">
      <c r="A556" t="s">
        <v>335</v>
      </c>
      <c r="B556">
        <v>716</v>
      </c>
      <c r="C556">
        <v>2</v>
      </c>
      <c r="D556" t="s">
        <v>896</v>
      </c>
      <c r="E556">
        <v>169</v>
      </c>
      <c r="F556">
        <v>13</v>
      </c>
      <c r="G556" t="s">
        <v>687</v>
      </c>
      <c r="H556" t="s">
        <v>688</v>
      </c>
      <c r="I556" t="s">
        <v>688</v>
      </c>
      <c r="J556" t="s">
        <v>687</v>
      </c>
      <c r="K556" t="s">
        <v>1322</v>
      </c>
      <c r="L556" t="s">
        <v>687</v>
      </c>
      <c r="M556" t="s">
        <v>688</v>
      </c>
      <c r="N556" t="s">
        <v>687</v>
      </c>
      <c r="O556" t="s">
        <v>688</v>
      </c>
      <c r="P556" t="s">
        <v>687</v>
      </c>
      <c r="Q556" s="2">
        <v>0</v>
      </c>
      <c r="R556" t="s">
        <v>687</v>
      </c>
      <c r="S556" t="s">
        <v>688</v>
      </c>
      <c r="T556" t="s">
        <v>687</v>
      </c>
      <c r="U556">
        <v>0</v>
      </c>
      <c r="V556" t="s">
        <v>687</v>
      </c>
      <c r="X556" t="s">
        <v>687</v>
      </c>
      <c r="Y556" t="s">
        <v>688</v>
      </c>
      <c r="Z556">
        <v>1</v>
      </c>
      <c r="AA556">
        <v>0</v>
      </c>
      <c r="AB556" t="s">
        <v>687</v>
      </c>
      <c r="AC556">
        <v>0</v>
      </c>
      <c r="AD556" t="s">
        <v>687</v>
      </c>
      <c r="AE556">
        <v>52000284</v>
      </c>
      <c r="AF556">
        <v>1</v>
      </c>
      <c r="AG556">
        <v>52000237</v>
      </c>
      <c r="AH556">
        <v>1</v>
      </c>
      <c r="AI556" s="2"/>
      <c r="AJ556" t="s">
        <v>1320</v>
      </c>
    </row>
    <row r="557" spans="1:36" x14ac:dyDescent="0.25">
      <c r="A557" t="s">
        <v>219</v>
      </c>
      <c r="B557">
        <v>503</v>
      </c>
      <c r="C557">
        <v>1</v>
      </c>
      <c r="D557" t="s">
        <v>757</v>
      </c>
      <c r="E557">
        <v>615</v>
      </c>
      <c r="F557">
        <v>9</v>
      </c>
      <c r="G557" t="s">
        <v>687</v>
      </c>
      <c r="H557" t="s">
        <v>687</v>
      </c>
      <c r="I557">
        <v>0</v>
      </c>
      <c r="J557" t="s">
        <v>687</v>
      </c>
      <c r="K557">
        <v>0</v>
      </c>
      <c r="L557" t="s">
        <v>687</v>
      </c>
      <c r="M557" t="s">
        <v>687</v>
      </c>
      <c r="N557" t="s">
        <v>687</v>
      </c>
      <c r="O557" t="s">
        <v>688</v>
      </c>
      <c r="P557" t="s">
        <v>687</v>
      </c>
      <c r="Q557" s="2">
        <v>0</v>
      </c>
      <c r="R557" t="s">
        <v>687</v>
      </c>
      <c r="S557" t="s">
        <v>687</v>
      </c>
      <c r="T557" t="s">
        <v>687</v>
      </c>
      <c r="U557">
        <v>0</v>
      </c>
      <c r="V557" t="s">
        <v>687</v>
      </c>
      <c r="X557" t="s">
        <v>687</v>
      </c>
      <c r="Y557" t="s">
        <v>687</v>
      </c>
      <c r="Z557">
        <v>1</v>
      </c>
      <c r="AA557">
        <v>0</v>
      </c>
      <c r="AB557" t="s">
        <v>687</v>
      </c>
      <c r="AC557">
        <v>0</v>
      </c>
      <c r="AD557" t="s">
        <v>687</v>
      </c>
      <c r="AE557">
        <v>21006478</v>
      </c>
      <c r="AF557">
        <v>1</v>
      </c>
      <c r="AG557">
        <v>21006477</v>
      </c>
      <c r="AH557">
        <v>1</v>
      </c>
      <c r="AI557" s="2"/>
      <c r="AJ557" t="s">
        <v>1320</v>
      </c>
    </row>
    <row r="558" spans="1:36" x14ac:dyDescent="0.25">
      <c r="A558" t="s">
        <v>1076</v>
      </c>
      <c r="B558">
        <v>4104</v>
      </c>
      <c r="C558">
        <v>4</v>
      </c>
      <c r="D558" t="s">
        <v>917</v>
      </c>
      <c r="E558">
        <v>580</v>
      </c>
      <c r="F558">
        <v>17</v>
      </c>
      <c r="G558" t="s">
        <v>687</v>
      </c>
      <c r="H558" t="s">
        <v>1303</v>
      </c>
      <c r="I558">
        <v>0</v>
      </c>
      <c r="J558" t="s">
        <v>687</v>
      </c>
      <c r="K558">
        <v>0</v>
      </c>
      <c r="L558" t="s">
        <v>687</v>
      </c>
      <c r="M558">
        <v>0</v>
      </c>
      <c r="N558" t="s">
        <v>687</v>
      </c>
      <c r="O558">
        <v>0</v>
      </c>
      <c r="P558" t="s">
        <v>687</v>
      </c>
      <c r="Q558" s="2">
        <v>0</v>
      </c>
      <c r="R558" t="s">
        <v>687</v>
      </c>
      <c r="S558">
        <v>0</v>
      </c>
      <c r="T558" t="s">
        <v>687</v>
      </c>
      <c r="U558">
        <v>0</v>
      </c>
      <c r="V558" t="s">
        <v>687</v>
      </c>
      <c r="X558" t="s">
        <v>687</v>
      </c>
      <c r="Y558">
        <v>0</v>
      </c>
      <c r="AA558">
        <v>0</v>
      </c>
      <c r="AB558" t="s">
        <v>687</v>
      </c>
      <c r="AC558">
        <v>0</v>
      </c>
      <c r="AD558" t="s">
        <v>687</v>
      </c>
      <c r="AE558" t="s">
        <v>806</v>
      </c>
      <c r="AG558" t="s">
        <v>806</v>
      </c>
      <c r="AI558" s="2"/>
      <c r="AJ558" t="s">
        <v>1319</v>
      </c>
    </row>
    <row r="559" spans="1:36" x14ac:dyDescent="0.25">
      <c r="A559" t="s">
        <v>979</v>
      </c>
      <c r="B559">
        <v>1226</v>
      </c>
      <c r="C559">
        <v>1</v>
      </c>
      <c r="D559" t="s">
        <v>764</v>
      </c>
      <c r="E559">
        <v>787</v>
      </c>
      <c r="F559">
        <v>5</v>
      </c>
      <c r="G559" t="s">
        <v>687</v>
      </c>
      <c r="H559" t="s">
        <v>690</v>
      </c>
      <c r="I559" t="s">
        <v>691</v>
      </c>
      <c r="J559" t="s">
        <v>687</v>
      </c>
      <c r="K559" t="s">
        <v>691</v>
      </c>
      <c r="L559" t="s">
        <v>687</v>
      </c>
      <c r="M559" t="s">
        <v>687</v>
      </c>
      <c r="N559" t="s">
        <v>687</v>
      </c>
      <c r="O559" t="s">
        <v>691</v>
      </c>
      <c r="P559" t="s">
        <v>687</v>
      </c>
      <c r="Q559" s="2">
        <v>0</v>
      </c>
      <c r="R559" t="s">
        <v>687</v>
      </c>
      <c r="S559" t="s">
        <v>691</v>
      </c>
      <c r="T559" t="s">
        <v>687</v>
      </c>
      <c r="U559">
        <v>0</v>
      </c>
      <c r="V559" t="s">
        <v>687</v>
      </c>
      <c r="X559" t="s">
        <v>687</v>
      </c>
      <c r="Y559" t="s">
        <v>690</v>
      </c>
      <c r="Z559">
        <v>1</v>
      </c>
      <c r="AA559">
        <v>0</v>
      </c>
      <c r="AB559" t="s">
        <v>687</v>
      </c>
      <c r="AC559">
        <v>0</v>
      </c>
      <c r="AD559" t="s">
        <v>687</v>
      </c>
      <c r="AE559">
        <v>1000127</v>
      </c>
      <c r="AF559">
        <v>1</v>
      </c>
      <c r="AG559">
        <v>1000021</v>
      </c>
      <c r="AH559">
        <v>1</v>
      </c>
      <c r="AI559" s="2"/>
      <c r="AJ559" t="s">
        <v>1318</v>
      </c>
    </row>
    <row r="560" spans="1:36" x14ac:dyDescent="0.25">
      <c r="A560" t="s">
        <v>941</v>
      </c>
      <c r="B560">
        <v>1103</v>
      </c>
      <c r="C560">
        <v>1</v>
      </c>
      <c r="D560" t="s">
        <v>686</v>
      </c>
      <c r="E560">
        <v>787</v>
      </c>
      <c r="F560">
        <v>5</v>
      </c>
      <c r="G560" t="s">
        <v>687</v>
      </c>
      <c r="H560" t="s">
        <v>687</v>
      </c>
      <c r="I560" t="s">
        <v>687</v>
      </c>
      <c r="J560" t="s">
        <v>687</v>
      </c>
      <c r="K560" t="s">
        <v>1322</v>
      </c>
      <c r="L560" t="s">
        <v>687</v>
      </c>
      <c r="M560" t="s">
        <v>687</v>
      </c>
      <c r="N560" t="s">
        <v>687</v>
      </c>
      <c r="O560">
        <v>0</v>
      </c>
      <c r="P560" t="s">
        <v>687</v>
      </c>
      <c r="Q560" s="2">
        <v>0</v>
      </c>
      <c r="R560" t="s">
        <v>687</v>
      </c>
      <c r="S560" t="s">
        <v>688</v>
      </c>
      <c r="T560" t="s">
        <v>687</v>
      </c>
      <c r="U560">
        <v>0</v>
      </c>
      <c r="V560" t="s">
        <v>687</v>
      </c>
      <c r="X560" t="s">
        <v>687</v>
      </c>
      <c r="Y560" t="s">
        <v>688</v>
      </c>
      <c r="Z560">
        <v>1</v>
      </c>
      <c r="AA560">
        <v>0</v>
      </c>
      <c r="AB560" t="s">
        <v>687</v>
      </c>
      <c r="AC560">
        <v>0</v>
      </c>
      <c r="AD560" t="s">
        <v>687</v>
      </c>
      <c r="AE560">
        <v>1000453</v>
      </c>
      <c r="AF560">
        <v>1</v>
      </c>
      <c r="AG560">
        <v>1000456</v>
      </c>
      <c r="AH560">
        <v>1</v>
      </c>
      <c r="AI560" s="2"/>
      <c r="AJ560" t="s">
        <v>1320</v>
      </c>
    </row>
    <row r="561" spans="1:36" x14ac:dyDescent="0.25">
      <c r="A561" t="s">
        <v>939</v>
      </c>
      <c r="B561">
        <v>1101</v>
      </c>
      <c r="C561">
        <v>1</v>
      </c>
      <c r="D561" t="s">
        <v>686</v>
      </c>
      <c r="E561">
        <v>787</v>
      </c>
      <c r="F561">
        <v>5</v>
      </c>
      <c r="G561" t="s">
        <v>687</v>
      </c>
      <c r="H561" t="s">
        <v>687</v>
      </c>
      <c r="I561" t="s">
        <v>687</v>
      </c>
      <c r="J561" t="s">
        <v>687</v>
      </c>
      <c r="K561" t="s">
        <v>1322</v>
      </c>
      <c r="L561" t="s">
        <v>687</v>
      </c>
      <c r="M561" t="s">
        <v>687</v>
      </c>
      <c r="N561" t="s">
        <v>687</v>
      </c>
      <c r="O561">
        <v>0</v>
      </c>
      <c r="P561" t="s">
        <v>687</v>
      </c>
      <c r="Q561" s="2">
        <v>0</v>
      </c>
      <c r="R561" t="s">
        <v>687</v>
      </c>
      <c r="S561" t="s">
        <v>688</v>
      </c>
      <c r="T561" t="s">
        <v>687</v>
      </c>
      <c r="U561">
        <v>0</v>
      </c>
      <c r="V561" t="s">
        <v>687</v>
      </c>
      <c r="X561" t="s">
        <v>687</v>
      </c>
      <c r="Y561" t="s">
        <v>688</v>
      </c>
      <c r="Z561">
        <v>1</v>
      </c>
      <c r="AA561">
        <v>0</v>
      </c>
      <c r="AB561" t="s">
        <v>687</v>
      </c>
      <c r="AC561">
        <v>0</v>
      </c>
      <c r="AD561" t="s">
        <v>687</v>
      </c>
      <c r="AE561">
        <v>1000454</v>
      </c>
      <c r="AF561">
        <v>1</v>
      </c>
      <c r="AG561">
        <v>1000457</v>
      </c>
      <c r="AH561">
        <v>1</v>
      </c>
      <c r="AI561" s="2"/>
      <c r="AJ561" t="s">
        <v>1320</v>
      </c>
    </row>
    <row r="562" spans="1:36" x14ac:dyDescent="0.25">
      <c r="A562" t="s">
        <v>942</v>
      </c>
      <c r="B562">
        <v>1104</v>
      </c>
      <c r="C562">
        <v>1</v>
      </c>
      <c r="D562" t="s">
        <v>686</v>
      </c>
      <c r="E562">
        <v>787</v>
      </c>
      <c r="F562">
        <v>5</v>
      </c>
      <c r="G562" t="s">
        <v>687</v>
      </c>
      <c r="H562" t="s">
        <v>1303</v>
      </c>
      <c r="I562">
        <v>0</v>
      </c>
      <c r="J562" t="s">
        <v>687</v>
      </c>
      <c r="K562">
        <v>0</v>
      </c>
      <c r="L562" t="s">
        <v>687</v>
      </c>
      <c r="M562">
        <v>0</v>
      </c>
      <c r="N562" t="s">
        <v>687</v>
      </c>
      <c r="O562">
        <v>0</v>
      </c>
      <c r="P562" t="s">
        <v>687</v>
      </c>
      <c r="Q562" s="2">
        <v>0</v>
      </c>
      <c r="R562" t="s">
        <v>687</v>
      </c>
      <c r="S562">
        <v>0</v>
      </c>
      <c r="T562" t="s">
        <v>687</v>
      </c>
      <c r="U562">
        <v>0</v>
      </c>
      <c r="V562" t="s">
        <v>687</v>
      </c>
      <c r="X562" t="s">
        <v>687</v>
      </c>
      <c r="Y562">
        <v>0</v>
      </c>
      <c r="AA562">
        <v>0</v>
      </c>
      <c r="AB562" t="s">
        <v>687</v>
      </c>
      <c r="AC562">
        <v>0</v>
      </c>
      <c r="AD562" t="s">
        <v>687</v>
      </c>
      <c r="AE562">
        <v>1000450</v>
      </c>
      <c r="AG562">
        <v>1000449</v>
      </c>
      <c r="AI562" s="2"/>
      <c r="AJ562" t="s">
        <v>1319</v>
      </c>
    </row>
    <row r="563" spans="1:36" x14ac:dyDescent="0.25">
      <c r="A563" t="s">
        <v>915</v>
      </c>
      <c r="B563">
        <v>944</v>
      </c>
      <c r="C563">
        <v>3</v>
      </c>
      <c r="D563" t="s">
        <v>914</v>
      </c>
      <c r="E563">
        <v>400</v>
      </c>
      <c r="F563">
        <v>12</v>
      </c>
      <c r="G563" t="s">
        <v>687</v>
      </c>
      <c r="H563" t="s">
        <v>688</v>
      </c>
      <c r="I563" t="s">
        <v>688</v>
      </c>
      <c r="J563" t="s">
        <v>687</v>
      </c>
      <c r="K563" t="s">
        <v>688</v>
      </c>
      <c r="L563" t="s">
        <v>687</v>
      </c>
      <c r="M563">
        <v>0</v>
      </c>
      <c r="N563" t="s">
        <v>687</v>
      </c>
      <c r="O563" t="s">
        <v>688</v>
      </c>
      <c r="P563" t="s">
        <v>687</v>
      </c>
      <c r="Q563" s="2">
        <v>0</v>
      </c>
      <c r="R563" t="s">
        <v>687</v>
      </c>
      <c r="S563">
        <v>0</v>
      </c>
      <c r="T563" t="s">
        <v>687</v>
      </c>
      <c r="U563">
        <v>0</v>
      </c>
      <c r="V563" t="s">
        <v>687</v>
      </c>
      <c r="X563" t="s">
        <v>687</v>
      </c>
      <c r="Y563" t="s">
        <v>688</v>
      </c>
      <c r="Z563">
        <v>1</v>
      </c>
      <c r="AA563">
        <v>0</v>
      </c>
      <c r="AB563" t="s">
        <v>687</v>
      </c>
      <c r="AC563">
        <v>0</v>
      </c>
      <c r="AD563" t="s">
        <v>687</v>
      </c>
      <c r="AE563">
        <v>66000060</v>
      </c>
      <c r="AG563">
        <v>66000059</v>
      </c>
      <c r="AH563">
        <v>1</v>
      </c>
      <c r="AI563" s="2"/>
      <c r="AJ563" t="s">
        <v>1320</v>
      </c>
    </row>
    <row r="564" spans="1:36" x14ac:dyDescent="0.25">
      <c r="A564" t="s">
        <v>311</v>
      </c>
      <c r="B564">
        <v>674</v>
      </c>
      <c r="C564">
        <v>2</v>
      </c>
      <c r="D564" t="s">
        <v>891</v>
      </c>
      <c r="E564">
        <v>316</v>
      </c>
      <c r="F564">
        <v>9</v>
      </c>
      <c r="G564" t="s">
        <v>687</v>
      </c>
      <c r="H564" t="s">
        <v>702</v>
      </c>
      <c r="I564" t="s">
        <v>688</v>
      </c>
      <c r="J564" t="s">
        <v>687</v>
      </c>
      <c r="K564" t="s">
        <v>691</v>
      </c>
      <c r="L564" t="s">
        <v>687</v>
      </c>
      <c r="M564" t="s">
        <v>687</v>
      </c>
      <c r="N564" t="s">
        <v>687</v>
      </c>
      <c r="O564">
        <v>0</v>
      </c>
      <c r="P564" t="s">
        <v>687</v>
      </c>
      <c r="Q564" s="2">
        <v>0</v>
      </c>
      <c r="R564" t="s">
        <v>687</v>
      </c>
      <c r="S564" t="s">
        <v>702</v>
      </c>
      <c r="T564" t="s">
        <v>687</v>
      </c>
      <c r="U564">
        <v>0</v>
      </c>
      <c r="V564" t="s">
        <v>687</v>
      </c>
      <c r="X564" t="s">
        <v>687</v>
      </c>
      <c r="Y564" t="s">
        <v>688</v>
      </c>
      <c r="Z564">
        <v>1</v>
      </c>
      <c r="AA564">
        <v>0</v>
      </c>
      <c r="AB564" t="s">
        <v>687</v>
      </c>
      <c r="AC564">
        <v>0</v>
      </c>
      <c r="AD564" t="s">
        <v>687</v>
      </c>
      <c r="AE564">
        <v>55000072</v>
      </c>
      <c r="AF564">
        <v>1</v>
      </c>
      <c r="AG564">
        <v>55000035</v>
      </c>
      <c r="AH564">
        <v>1</v>
      </c>
      <c r="AI564" s="2"/>
      <c r="AJ564" t="s">
        <v>1318</v>
      </c>
    </row>
    <row r="565" spans="1:36" x14ac:dyDescent="0.25">
      <c r="A565" t="s">
        <v>697</v>
      </c>
      <c r="B565">
        <v>16</v>
      </c>
      <c r="C565">
        <v>1</v>
      </c>
      <c r="D565" t="s">
        <v>686</v>
      </c>
      <c r="E565">
        <v>849</v>
      </c>
      <c r="F565">
        <v>15</v>
      </c>
      <c r="G565" t="s">
        <v>687</v>
      </c>
      <c r="H565" t="s">
        <v>688</v>
      </c>
      <c r="I565" t="s">
        <v>688</v>
      </c>
      <c r="J565" t="s">
        <v>687</v>
      </c>
      <c r="K565" t="s">
        <v>688</v>
      </c>
      <c r="L565" t="s">
        <v>687</v>
      </c>
      <c r="M565" t="s">
        <v>688</v>
      </c>
      <c r="N565" t="s">
        <v>687</v>
      </c>
      <c r="O565" t="s">
        <v>688</v>
      </c>
      <c r="P565" t="s">
        <v>687</v>
      </c>
      <c r="Q565" s="2">
        <v>0</v>
      </c>
      <c r="R565" t="s">
        <v>687</v>
      </c>
      <c r="S565">
        <v>0</v>
      </c>
      <c r="T565" t="s">
        <v>687</v>
      </c>
      <c r="U565">
        <v>0</v>
      </c>
      <c r="V565" t="s">
        <v>687</v>
      </c>
      <c r="X565" t="s">
        <v>687</v>
      </c>
      <c r="Y565" t="s">
        <v>688</v>
      </c>
      <c r="Z565">
        <v>1</v>
      </c>
      <c r="AA565">
        <v>0</v>
      </c>
      <c r="AB565" t="s">
        <v>687</v>
      </c>
      <c r="AC565">
        <v>0</v>
      </c>
      <c r="AD565" t="s">
        <v>687</v>
      </c>
      <c r="AE565">
        <v>1000123</v>
      </c>
      <c r="AG565">
        <v>1000122</v>
      </c>
      <c r="AH565">
        <v>1</v>
      </c>
      <c r="AI565" s="2"/>
      <c r="AJ565" t="s">
        <v>1320</v>
      </c>
    </row>
    <row r="566" spans="1:36" x14ac:dyDescent="0.25">
      <c r="A566" t="s">
        <v>922</v>
      </c>
      <c r="B566">
        <v>970</v>
      </c>
      <c r="C566">
        <v>4</v>
      </c>
      <c r="D566" t="s">
        <v>917</v>
      </c>
      <c r="E566">
        <v>580</v>
      </c>
      <c r="F566">
        <v>10</v>
      </c>
      <c r="G566" t="s">
        <v>687</v>
      </c>
      <c r="H566" t="s">
        <v>691</v>
      </c>
      <c r="I566" t="s">
        <v>688</v>
      </c>
      <c r="J566" t="s">
        <v>687</v>
      </c>
      <c r="K566" t="s">
        <v>688</v>
      </c>
      <c r="L566" t="s">
        <v>687</v>
      </c>
      <c r="M566" t="s">
        <v>687</v>
      </c>
      <c r="N566" t="s">
        <v>687</v>
      </c>
      <c r="O566" t="s">
        <v>688</v>
      </c>
      <c r="P566" t="s">
        <v>687</v>
      </c>
      <c r="Q566" s="2">
        <v>0</v>
      </c>
      <c r="R566">
        <v>0</v>
      </c>
      <c r="S566">
        <v>0</v>
      </c>
      <c r="T566">
        <v>0</v>
      </c>
      <c r="U566" t="s">
        <v>687</v>
      </c>
      <c r="V566" t="s">
        <v>687</v>
      </c>
      <c r="X566" t="s">
        <v>687</v>
      </c>
      <c r="Y566" t="s">
        <v>687</v>
      </c>
      <c r="Z566">
        <v>2</v>
      </c>
      <c r="AA566">
        <v>0</v>
      </c>
      <c r="AB566" t="s">
        <v>687</v>
      </c>
      <c r="AC566" t="s">
        <v>688</v>
      </c>
      <c r="AD566" t="s">
        <v>687</v>
      </c>
      <c r="AE566">
        <v>42000131</v>
      </c>
      <c r="AF566">
        <v>1</v>
      </c>
      <c r="AG566">
        <v>42000121</v>
      </c>
      <c r="AH566">
        <v>1</v>
      </c>
      <c r="AI566" s="2"/>
      <c r="AJ566" s="11" t="s">
        <v>1319</v>
      </c>
    </row>
    <row r="567" spans="1:36" x14ac:dyDescent="0.25">
      <c r="A567" t="s">
        <v>336</v>
      </c>
      <c r="B567">
        <v>717</v>
      </c>
      <c r="C567">
        <v>2</v>
      </c>
      <c r="D567" t="s">
        <v>896</v>
      </c>
      <c r="E567">
        <v>265</v>
      </c>
      <c r="F567">
        <v>13</v>
      </c>
      <c r="G567" t="s">
        <v>687</v>
      </c>
      <c r="H567" t="s">
        <v>690</v>
      </c>
      <c r="I567" t="s">
        <v>691</v>
      </c>
      <c r="J567" t="s">
        <v>687</v>
      </c>
      <c r="K567" t="s">
        <v>691</v>
      </c>
      <c r="L567" t="s">
        <v>687</v>
      </c>
      <c r="M567" t="s">
        <v>687</v>
      </c>
      <c r="N567" t="s">
        <v>687</v>
      </c>
      <c r="O567" t="s">
        <v>691</v>
      </c>
      <c r="P567" t="s">
        <v>687</v>
      </c>
      <c r="Q567" s="2">
        <v>0</v>
      </c>
      <c r="R567" t="s">
        <v>687</v>
      </c>
      <c r="S567" t="s">
        <v>687</v>
      </c>
      <c r="T567" t="s">
        <v>687</v>
      </c>
      <c r="U567">
        <v>0</v>
      </c>
      <c r="V567" t="s">
        <v>687</v>
      </c>
      <c r="X567" t="s">
        <v>687</v>
      </c>
      <c r="Y567" t="s">
        <v>690</v>
      </c>
      <c r="Z567">
        <v>1</v>
      </c>
      <c r="AA567">
        <v>0</v>
      </c>
      <c r="AB567" t="s">
        <v>687</v>
      </c>
      <c r="AC567">
        <v>0</v>
      </c>
      <c r="AD567" t="s">
        <v>687</v>
      </c>
      <c r="AE567">
        <v>52000367</v>
      </c>
      <c r="AF567">
        <v>1</v>
      </c>
      <c r="AG567">
        <v>52000366</v>
      </c>
      <c r="AH567">
        <v>1</v>
      </c>
      <c r="AI567" s="2"/>
      <c r="AJ567" t="s">
        <v>1318</v>
      </c>
    </row>
    <row r="568" spans="1:36" x14ac:dyDescent="0.25">
      <c r="A568" t="s">
        <v>257</v>
      </c>
      <c r="B568">
        <v>567</v>
      </c>
      <c r="C568">
        <v>1</v>
      </c>
      <c r="D568" t="s">
        <v>745</v>
      </c>
      <c r="E568">
        <v>707</v>
      </c>
      <c r="F568">
        <v>9</v>
      </c>
      <c r="G568" t="s">
        <v>687</v>
      </c>
      <c r="H568" t="s">
        <v>691</v>
      </c>
      <c r="I568" t="s">
        <v>691</v>
      </c>
      <c r="J568" t="s">
        <v>687</v>
      </c>
      <c r="K568" t="s">
        <v>691</v>
      </c>
      <c r="L568" t="s">
        <v>687</v>
      </c>
      <c r="M568" t="s">
        <v>687</v>
      </c>
      <c r="N568" t="s">
        <v>687</v>
      </c>
      <c r="O568" t="s">
        <v>691</v>
      </c>
      <c r="P568" t="s">
        <v>687</v>
      </c>
      <c r="Q568" s="2">
        <v>0</v>
      </c>
      <c r="R568" t="s">
        <v>687</v>
      </c>
      <c r="S568" t="s">
        <v>691</v>
      </c>
      <c r="T568" t="s">
        <v>687</v>
      </c>
      <c r="U568">
        <v>0</v>
      </c>
      <c r="V568" t="s">
        <v>687</v>
      </c>
      <c r="X568" t="s">
        <v>687</v>
      </c>
      <c r="Y568" t="s">
        <v>691</v>
      </c>
      <c r="Z568">
        <v>1</v>
      </c>
      <c r="AA568">
        <v>0</v>
      </c>
      <c r="AB568" t="s">
        <v>687</v>
      </c>
      <c r="AC568">
        <v>0</v>
      </c>
      <c r="AD568" t="s">
        <v>687</v>
      </c>
      <c r="AE568">
        <v>24000112</v>
      </c>
      <c r="AF568">
        <v>1</v>
      </c>
      <c r="AG568">
        <v>24000007</v>
      </c>
      <c r="AH568">
        <v>1</v>
      </c>
      <c r="AI568" s="2"/>
      <c r="AJ568" t="s">
        <v>1319</v>
      </c>
    </row>
    <row r="569" spans="1:36" x14ac:dyDescent="0.25">
      <c r="A569" t="s">
        <v>47</v>
      </c>
      <c r="B569">
        <v>141</v>
      </c>
      <c r="C569">
        <v>1</v>
      </c>
      <c r="D569" t="s">
        <v>729</v>
      </c>
      <c r="E569">
        <v>630</v>
      </c>
      <c r="F569">
        <v>9</v>
      </c>
      <c r="G569" t="s">
        <v>687</v>
      </c>
      <c r="H569" t="s">
        <v>690</v>
      </c>
      <c r="I569" t="s">
        <v>691</v>
      </c>
      <c r="J569" t="s">
        <v>687</v>
      </c>
      <c r="K569" t="s">
        <v>691</v>
      </c>
      <c r="L569" t="s">
        <v>687</v>
      </c>
      <c r="M569" t="s">
        <v>687</v>
      </c>
      <c r="N569" t="s">
        <v>687</v>
      </c>
      <c r="O569" t="s">
        <v>691</v>
      </c>
      <c r="P569" t="s">
        <v>687</v>
      </c>
      <c r="Q569" s="2">
        <v>0</v>
      </c>
      <c r="R569">
        <v>0</v>
      </c>
      <c r="S569">
        <v>0</v>
      </c>
      <c r="T569">
        <v>0</v>
      </c>
      <c r="U569" t="s">
        <v>691</v>
      </c>
      <c r="V569" t="s">
        <v>687</v>
      </c>
      <c r="X569" t="s">
        <v>687</v>
      </c>
      <c r="Y569" t="s">
        <v>690</v>
      </c>
      <c r="Z569">
        <v>2</v>
      </c>
      <c r="AA569">
        <v>0</v>
      </c>
      <c r="AB569" t="s">
        <v>687</v>
      </c>
      <c r="AC569" t="s">
        <v>690</v>
      </c>
      <c r="AD569" t="s">
        <v>687</v>
      </c>
      <c r="AE569">
        <v>33000014</v>
      </c>
      <c r="AF569">
        <v>1</v>
      </c>
      <c r="AG569">
        <v>33000005</v>
      </c>
      <c r="AH569">
        <v>1</v>
      </c>
      <c r="AI569" s="2"/>
      <c r="AJ569" t="s">
        <v>1318</v>
      </c>
    </row>
    <row r="570" spans="1:36" x14ac:dyDescent="0.25">
      <c r="A570" t="s">
        <v>220</v>
      </c>
      <c r="B570">
        <v>504</v>
      </c>
      <c r="C570">
        <v>1</v>
      </c>
      <c r="D570" t="s">
        <v>757</v>
      </c>
      <c r="E570">
        <v>746</v>
      </c>
      <c r="F570">
        <v>10</v>
      </c>
      <c r="G570" t="s">
        <v>687</v>
      </c>
      <c r="H570" t="s">
        <v>691</v>
      </c>
      <c r="I570" t="s">
        <v>688</v>
      </c>
      <c r="J570" t="s">
        <v>687</v>
      </c>
      <c r="K570" t="s">
        <v>691</v>
      </c>
      <c r="L570" t="s">
        <v>687</v>
      </c>
      <c r="M570" t="s">
        <v>687</v>
      </c>
      <c r="N570" t="s">
        <v>687</v>
      </c>
      <c r="O570" t="s">
        <v>687</v>
      </c>
      <c r="P570" t="s">
        <v>687</v>
      </c>
      <c r="Q570" s="2">
        <v>0</v>
      </c>
      <c r="R570">
        <v>0</v>
      </c>
      <c r="S570">
        <v>0</v>
      </c>
      <c r="T570">
        <v>0</v>
      </c>
      <c r="U570" t="s">
        <v>687</v>
      </c>
      <c r="V570" t="s">
        <v>687</v>
      </c>
      <c r="X570" t="s">
        <v>687</v>
      </c>
      <c r="Y570" t="s">
        <v>691</v>
      </c>
      <c r="Z570">
        <v>2</v>
      </c>
      <c r="AA570" t="s">
        <v>688</v>
      </c>
      <c r="AB570" t="s">
        <v>687</v>
      </c>
      <c r="AC570" t="s">
        <v>687</v>
      </c>
      <c r="AD570" t="s">
        <v>687</v>
      </c>
      <c r="AE570">
        <v>21000900</v>
      </c>
      <c r="AF570">
        <v>1</v>
      </c>
      <c r="AG570">
        <v>21000355</v>
      </c>
      <c r="AH570">
        <v>1</v>
      </c>
      <c r="AI570" s="2"/>
      <c r="AJ570" t="s">
        <v>1319</v>
      </c>
    </row>
    <row r="571" spans="1:36" x14ac:dyDescent="0.25">
      <c r="A571" t="s">
        <v>842</v>
      </c>
      <c r="B571">
        <v>436</v>
      </c>
      <c r="C571">
        <v>1</v>
      </c>
      <c r="D571" t="s">
        <v>835</v>
      </c>
      <c r="E571">
        <v>756</v>
      </c>
      <c r="F571">
        <v>5</v>
      </c>
      <c r="G571" t="s">
        <v>687</v>
      </c>
      <c r="H571" t="s">
        <v>690</v>
      </c>
      <c r="I571" t="s">
        <v>691</v>
      </c>
      <c r="J571" t="s">
        <v>687</v>
      </c>
      <c r="K571" t="s">
        <v>691</v>
      </c>
      <c r="L571" t="s">
        <v>687</v>
      </c>
      <c r="M571" t="s">
        <v>687</v>
      </c>
      <c r="N571" t="s">
        <v>687</v>
      </c>
      <c r="O571">
        <v>0</v>
      </c>
      <c r="P571" t="s">
        <v>687</v>
      </c>
      <c r="Q571" s="2">
        <v>0</v>
      </c>
      <c r="R571" t="s">
        <v>687</v>
      </c>
      <c r="S571" t="s">
        <v>687</v>
      </c>
      <c r="T571" t="s">
        <v>687</v>
      </c>
      <c r="U571">
        <v>0</v>
      </c>
      <c r="V571" t="s">
        <v>687</v>
      </c>
      <c r="X571" t="s">
        <v>687</v>
      </c>
      <c r="Y571" t="s">
        <v>690</v>
      </c>
      <c r="Z571">
        <v>1</v>
      </c>
      <c r="AA571">
        <v>0</v>
      </c>
      <c r="AB571" t="s">
        <v>687</v>
      </c>
      <c r="AC571">
        <v>0</v>
      </c>
      <c r="AD571" t="s">
        <v>687</v>
      </c>
      <c r="AE571">
        <v>22000271</v>
      </c>
      <c r="AF571">
        <v>1</v>
      </c>
      <c r="AG571">
        <v>22000270</v>
      </c>
      <c r="AH571">
        <v>1</v>
      </c>
      <c r="AI571" s="2"/>
      <c r="AJ571" t="s">
        <v>1318</v>
      </c>
    </row>
    <row r="572" spans="1:36" x14ac:dyDescent="0.25">
      <c r="A572" t="s">
        <v>1002</v>
      </c>
      <c r="B572">
        <v>1805</v>
      </c>
      <c r="C572">
        <v>1</v>
      </c>
      <c r="D572" t="s">
        <v>748</v>
      </c>
      <c r="E572">
        <v>760</v>
      </c>
      <c r="F572">
        <v>1</v>
      </c>
      <c r="G572" t="s">
        <v>687</v>
      </c>
      <c r="H572" t="s">
        <v>687</v>
      </c>
      <c r="I572" t="s">
        <v>688</v>
      </c>
      <c r="J572" t="s">
        <v>687</v>
      </c>
      <c r="K572" t="s">
        <v>688</v>
      </c>
      <c r="L572" t="s">
        <v>687</v>
      </c>
      <c r="M572" t="s">
        <v>687</v>
      </c>
      <c r="N572" t="s">
        <v>687</v>
      </c>
      <c r="O572" t="s">
        <v>687</v>
      </c>
      <c r="P572" t="s">
        <v>687</v>
      </c>
      <c r="Q572" s="2">
        <v>0</v>
      </c>
      <c r="R572" t="s">
        <v>687</v>
      </c>
      <c r="S572" t="s">
        <v>688</v>
      </c>
      <c r="T572" t="s">
        <v>687</v>
      </c>
      <c r="U572">
        <v>0</v>
      </c>
      <c r="V572" t="s">
        <v>687</v>
      </c>
      <c r="X572" t="s">
        <v>687</v>
      </c>
      <c r="Y572" t="s">
        <v>688</v>
      </c>
      <c r="Z572">
        <v>1</v>
      </c>
      <c r="AA572">
        <v>0</v>
      </c>
      <c r="AB572" t="s">
        <v>687</v>
      </c>
      <c r="AC572">
        <v>0</v>
      </c>
      <c r="AD572" t="s">
        <v>687</v>
      </c>
      <c r="AE572">
        <v>25003300</v>
      </c>
      <c r="AF572">
        <v>1</v>
      </c>
      <c r="AG572">
        <v>25003299</v>
      </c>
      <c r="AH572">
        <v>1</v>
      </c>
      <c r="AI572" s="2"/>
      <c r="AJ572" t="s">
        <v>1320</v>
      </c>
    </row>
    <row r="573" spans="1:36" x14ac:dyDescent="0.25">
      <c r="A573" t="s">
        <v>141</v>
      </c>
      <c r="B573">
        <v>347</v>
      </c>
      <c r="C573">
        <v>1</v>
      </c>
      <c r="D573" t="s">
        <v>764</v>
      </c>
      <c r="E573">
        <v>779</v>
      </c>
      <c r="F573">
        <v>13</v>
      </c>
      <c r="G573" t="s">
        <v>702</v>
      </c>
      <c r="H573" t="s">
        <v>702</v>
      </c>
      <c r="I573" t="s">
        <v>691</v>
      </c>
      <c r="J573" t="s">
        <v>691</v>
      </c>
      <c r="K573" t="s">
        <v>691</v>
      </c>
      <c r="L573" t="s">
        <v>691</v>
      </c>
      <c r="M573" t="s">
        <v>687</v>
      </c>
      <c r="N573" t="s">
        <v>687</v>
      </c>
      <c r="O573" t="s">
        <v>691</v>
      </c>
      <c r="P573" t="s">
        <v>691</v>
      </c>
      <c r="Q573" s="2">
        <v>0</v>
      </c>
      <c r="R573" t="s">
        <v>728</v>
      </c>
      <c r="S573" t="s">
        <v>688</v>
      </c>
      <c r="T573" t="s">
        <v>687</v>
      </c>
      <c r="U573">
        <v>0</v>
      </c>
      <c r="V573" t="s">
        <v>728</v>
      </c>
      <c r="X573" t="s">
        <v>702</v>
      </c>
      <c r="Y573" t="s">
        <v>702</v>
      </c>
      <c r="Z573">
        <v>1</v>
      </c>
      <c r="AA573">
        <v>0</v>
      </c>
      <c r="AB573" t="s">
        <v>728</v>
      </c>
      <c r="AC573">
        <v>0</v>
      </c>
      <c r="AD573" t="s">
        <v>728</v>
      </c>
      <c r="AE573">
        <v>20000722</v>
      </c>
      <c r="AF573">
        <v>1</v>
      </c>
      <c r="AG573">
        <v>20000209</v>
      </c>
      <c r="AH573">
        <v>1</v>
      </c>
      <c r="AI573" s="2"/>
      <c r="AJ573" t="s">
        <v>1321</v>
      </c>
    </row>
    <row r="574" spans="1:36" x14ac:dyDescent="0.25">
      <c r="A574" t="s">
        <v>221</v>
      </c>
      <c r="B574">
        <v>506</v>
      </c>
      <c r="C574">
        <v>1</v>
      </c>
      <c r="D574" t="s">
        <v>757</v>
      </c>
      <c r="E574">
        <v>615</v>
      </c>
      <c r="F574">
        <v>9</v>
      </c>
      <c r="G574" t="s">
        <v>687</v>
      </c>
      <c r="H574" t="s">
        <v>690</v>
      </c>
      <c r="I574" t="s">
        <v>691</v>
      </c>
      <c r="J574" t="s">
        <v>687</v>
      </c>
      <c r="K574" t="s">
        <v>688</v>
      </c>
      <c r="L574" t="s">
        <v>687</v>
      </c>
      <c r="M574" t="s">
        <v>687</v>
      </c>
      <c r="N574" t="s">
        <v>687</v>
      </c>
      <c r="O574" t="s">
        <v>687</v>
      </c>
      <c r="P574" t="s">
        <v>687</v>
      </c>
      <c r="Q574" s="2">
        <v>0</v>
      </c>
      <c r="R574" t="s">
        <v>687</v>
      </c>
      <c r="S574" t="s">
        <v>691</v>
      </c>
      <c r="T574" t="s">
        <v>687</v>
      </c>
      <c r="U574">
        <v>0</v>
      </c>
      <c r="V574" t="s">
        <v>687</v>
      </c>
      <c r="X574" t="s">
        <v>687</v>
      </c>
      <c r="Y574" t="s">
        <v>691</v>
      </c>
      <c r="Z574">
        <v>1</v>
      </c>
      <c r="AA574" t="s">
        <v>690</v>
      </c>
      <c r="AB574" t="s">
        <v>687</v>
      </c>
      <c r="AC574">
        <v>0</v>
      </c>
      <c r="AD574" t="s">
        <v>687</v>
      </c>
      <c r="AE574">
        <v>21000962</v>
      </c>
      <c r="AF574">
        <v>1</v>
      </c>
      <c r="AG574">
        <v>21000238</v>
      </c>
      <c r="AH574">
        <v>1</v>
      </c>
      <c r="AI574" s="2"/>
      <c r="AJ574" t="s">
        <v>1319</v>
      </c>
    </row>
    <row r="575" spans="1:36" x14ac:dyDescent="0.25">
      <c r="A575" t="s">
        <v>75</v>
      </c>
      <c r="B575">
        <v>198</v>
      </c>
      <c r="C575">
        <v>1</v>
      </c>
      <c r="D575" t="s">
        <v>692</v>
      </c>
      <c r="E575">
        <v>430</v>
      </c>
      <c r="F575">
        <v>13</v>
      </c>
      <c r="G575" t="s">
        <v>687</v>
      </c>
      <c r="H575" t="s">
        <v>702</v>
      </c>
      <c r="I575" t="s">
        <v>691</v>
      </c>
      <c r="J575" t="s">
        <v>687</v>
      </c>
      <c r="K575" t="s">
        <v>691</v>
      </c>
      <c r="L575" t="s">
        <v>687</v>
      </c>
      <c r="M575" t="s">
        <v>687</v>
      </c>
      <c r="N575" t="s">
        <v>687</v>
      </c>
      <c r="O575" t="s">
        <v>687</v>
      </c>
      <c r="P575" t="s">
        <v>687</v>
      </c>
      <c r="Q575" s="2">
        <v>0</v>
      </c>
      <c r="R575" t="s">
        <v>687</v>
      </c>
      <c r="S575" t="s">
        <v>687</v>
      </c>
      <c r="T575" t="s">
        <v>687</v>
      </c>
      <c r="U575">
        <v>0</v>
      </c>
      <c r="V575" t="s">
        <v>687</v>
      </c>
      <c r="X575" t="s">
        <v>687</v>
      </c>
      <c r="Y575" t="s">
        <v>702</v>
      </c>
      <c r="Z575">
        <v>1</v>
      </c>
      <c r="AA575">
        <v>0</v>
      </c>
      <c r="AB575" t="s">
        <v>687</v>
      </c>
      <c r="AC575" t="s">
        <v>690</v>
      </c>
      <c r="AD575" t="s">
        <v>687</v>
      </c>
      <c r="AE575">
        <v>45001222</v>
      </c>
      <c r="AF575">
        <v>1</v>
      </c>
      <c r="AG575">
        <v>45001221</v>
      </c>
      <c r="AH575">
        <v>1</v>
      </c>
      <c r="AI575" s="2"/>
      <c r="AJ575" t="s">
        <v>1318</v>
      </c>
    </row>
    <row r="576" spans="1:36" x14ac:dyDescent="0.25">
      <c r="A576" t="s">
        <v>394</v>
      </c>
      <c r="B576">
        <v>821</v>
      </c>
      <c r="C576">
        <v>2</v>
      </c>
      <c r="D576" t="s">
        <v>904</v>
      </c>
      <c r="E576">
        <v>187</v>
      </c>
      <c r="F576">
        <v>11</v>
      </c>
      <c r="G576" t="s">
        <v>687</v>
      </c>
      <c r="H576" t="s">
        <v>1303</v>
      </c>
      <c r="I576">
        <v>0</v>
      </c>
      <c r="J576" t="s">
        <v>687</v>
      </c>
      <c r="K576">
        <v>0</v>
      </c>
      <c r="L576" t="s">
        <v>687</v>
      </c>
      <c r="M576">
        <v>0</v>
      </c>
      <c r="N576" t="s">
        <v>687</v>
      </c>
      <c r="O576">
        <v>0</v>
      </c>
      <c r="P576" t="s">
        <v>687</v>
      </c>
      <c r="Q576" s="2">
        <v>0</v>
      </c>
      <c r="R576" t="s">
        <v>687</v>
      </c>
      <c r="S576">
        <v>0</v>
      </c>
      <c r="T576" t="s">
        <v>687</v>
      </c>
      <c r="U576">
        <v>0</v>
      </c>
      <c r="V576" t="s">
        <v>687</v>
      </c>
      <c r="X576" t="s">
        <v>687</v>
      </c>
      <c r="Y576">
        <v>0</v>
      </c>
      <c r="AA576">
        <v>0</v>
      </c>
      <c r="AB576" t="s">
        <v>687</v>
      </c>
      <c r="AC576">
        <v>0</v>
      </c>
      <c r="AD576" t="s">
        <v>687</v>
      </c>
      <c r="AE576">
        <v>53000180</v>
      </c>
      <c r="AG576">
        <v>53000111</v>
      </c>
      <c r="AI576" s="2"/>
      <c r="AJ576" t="s">
        <v>1319</v>
      </c>
    </row>
    <row r="577" spans="1:36" x14ac:dyDescent="0.25">
      <c r="A577" t="s">
        <v>1104</v>
      </c>
      <c r="B577">
        <v>6880</v>
      </c>
      <c r="C577">
        <v>1</v>
      </c>
      <c r="D577" t="s">
        <v>764</v>
      </c>
      <c r="E577">
        <v>779</v>
      </c>
      <c r="F577">
        <v>15</v>
      </c>
      <c r="G577" t="s">
        <v>687</v>
      </c>
      <c r="H577" t="s">
        <v>691</v>
      </c>
      <c r="I577" t="s">
        <v>691</v>
      </c>
      <c r="J577" t="s">
        <v>687</v>
      </c>
      <c r="K577" t="s">
        <v>691</v>
      </c>
      <c r="L577" t="s">
        <v>687</v>
      </c>
      <c r="M577" t="s">
        <v>687</v>
      </c>
      <c r="N577" t="s">
        <v>687</v>
      </c>
      <c r="O577">
        <v>0</v>
      </c>
      <c r="P577" t="s">
        <v>687</v>
      </c>
      <c r="Q577" s="2">
        <v>0</v>
      </c>
      <c r="R577" t="s">
        <v>687</v>
      </c>
      <c r="S577">
        <v>0</v>
      </c>
      <c r="T577" t="s">
        <v>687</v>
      </c>
      <c r="U577">
        <v>0</v>
      </c>
      <c r="V577" t="s">
        <v>687</v>
      </c>
      <c r="X577" t="s">
        <v>687</v>
      </c>
      <c r="Y577" t="s">
        <v>691</v>
      </c>
      <c r="Z577">
        <v>1</v>
      </c>
      <c r="AA577">
        <v>0</v>
      </c>
      <c r="AB577" t="s">
        <v>687</v>
      </c>
      <c r="AC577">
        <v>0</v>
      </c>
      <c r="AD577" t="s">
        <v>687</v>
      </c>
      <c r="AE577">
        <v>16001264</v>
      </c>
      <c r="AG577">
        <v>16000388</v>
      </c>
      <c r="AH577">
        <v>1</v>
      </c>
      <c r="AI577" s="2"/>
      <c r="AJ577" t="s">
        <v>1318</v>
      </c>
    </row>
    <row r="578" spans="1:36" x14ac:dyDescent="0.25">
      <c r="A578" t="s">
        <v>142</v>
      </c>
      <c r="B578">
        <v>348</v>
      </c>
      <c r="C578">
        <v>1</v>
      </c>
      <c r="D578" t="s">
        <v>764</v>
      </c>
      <c r="E578">
        <v>787</v>
      </c>
      <c r="F578">
        <v>11</v>
      </c>
      <c r="G578" t="s">
        <v>687</v>
      </c>
      <c r="H578" t="s">
        <v>702</v>
      </c>
      <c r="I578" t="s">
        <v>691</v>
      </c>
      <c r="J578" t="s">
        <v>687</v>
      </c>
      <c r="K578" t="s">
        <v>691</v>
      </c>
      <c r="L578" t="s">
        <v>687</v>
      </c>
      <c r="M578" t="s">
        <v>687</v>
      </c>
      <c r="N578" t="s">
        <v>687</v>
      </c>
      <c r="O578" t="s">
        <v>691</v>
      </c>
      <c r="P578" t="s">
        <v>687</v>
      </c>
      <c r="Q578" s="2">
        <v>0</v>
      </c>
      <c r="R578" t="s">
        <v>687</v>
      </c>
      <c r="S578">
        <v>0</v>
      </c>
      <c r="T578" t="s">
        <v>687</v>
      </c>
      <c r="U578">
        <v>0</v>
      </c>
      <c r="V578" t="s">
        <v>687</v>
      </c>
      <c r="X578" t="s">
        <v>687</v>
      </c>
      <c r="Y578" t="s">
        <v>702</v>
      </c>
      <c r="Z578">
        <v>1</v>
      </c>
      <c r="AA578">
        <v>0</v>
      </c>
      <c r="AB578" t="s">
        <v>687</v>
      </c>
      <c r="AC578">
        <v>0</v>
      </c>
      <c r="AD578" t="s">
        <v>687</v>
      </c>
      <c r="AE578">
        <v>11000111</v>
      </c>
      <c r="AG578">
        <v>11000021</v>
      </c>
      <c r="AH578">
        <v>1</v>
      </c>
      <c r="AI578" s="2"/>
      <c r="AJ578" t="s">
        <v>1318</v>
      </c>
    </row>
    <row r="579" spans="1:36" x14ac:dyDescent="0.25">
      <c r="A579" t="s">
        <v>427</v>
      </c>
      <c r="B579">
        <v>882</v>
      </c>
      <c r="C579">
        <v>2</v>
      </c>
      <c r="D579" t="s">
        <v>900</v>
      </c>
      <c r="E579">
        <v>329</v>
      </c>
      <c r="F579">
        <v>9</v>
      </c>
      <c r="G579" t="s">
        <v>687</v>
      </c>
      <c r="H579" t="s">
        <v>702</v>
      </c>
      <c r="I579" t="s">
        <v>691</v>
      </c>
      <c r="J579" t="s">
        <v>687</v>
      </c>
      <c r="K579" t="s">
        <v>691</v>
      </c>
      <c r="L579" t="s">
        <v>687</v>
      </c>
      <c r="M579" t="s">
        <v>687</v>
      </c>
      <c r="N579" t="s">
        <v>687</v>
      </c>
      <c r="O579" t="s">
        <v>691</v>
      </c>
      <c r="P579" t="s">
        <v>687</v>
      </c>
      <c r="Q579" s="2">
        <v>0</v>
      </c>
      <c r="R579">
        <v>0</v>
      </c>
      <c r="S579">
        <v>0</v>
      </c>
      <c r="T579">
        <v>0</v>
      </c>
      <c r="U579" t="s">
        <v>690</v>
      </c>
      <c r="V579" t="s">
        <v>687</v>
      </c>
      <c r="X579" t="s">
        <v>687</v>
      </c>
      <c r="Y579" t="s">
        <v>691</v>
      </c>
      <c r="Z579">
        <v>2</v>
      </c>
      <c r="AA579">
        <v>0</v>
      </c>
      <c r="AB579" t="s">
        <v>687</v>
      </c>
      <c r="AC579" t="s">
        <v>702</v>
      </c>
      <c r="AD579" t="s">
        <v>687</v>
      </c>
      <c r="AE579">
        <v>57000219</v>
      </c>
      <c r="AF579">
        <v>1</v>
      </c>
      <c r="AG579">
        <v>57000117</v>
      </c>
      <c r="AH579">
        <v>1</v>
      </c>
      <c r="AI579" s="2"/>
      <c r="AJ579" t="s">
        <v>1318</v>
      </c>
    </row>
    <row r="580" spans="1:36" x14ac:dyDescent="0.25">
      <c r="A580" t="s">
        <v>800</v>
      </c>
      <c r="B580">
        <v>350</v>
      </c>
      <c r="C580">
        <v>1</v>
      </c>
      <c r="D580" t="s">
        <v>764</v>
      </c>
      <c r="E580">
        <v>849</v>
      </c>
      <c r="F580">
        <v>10</v>
      </c>
      <c r="G580" t="s">
        <v>687</v>
      </c>
      <c r="H580" t="s">
        <v>702</v>
      </c>
      <c r="I580" t="s">
        <v>687</v>
      </c>
      <c r="J580" t="s">
        <v>687</v>
      </c>
      <c r="K580" t="s">
        <v>687</v>
      </c>
      <c r="L580" t="s">
        <v>687</v>
      </c>
      <c r="M580" t="s">
        <v>687</v>
      </c>
      <c r="N580" t="s">
        <v>687</v>
      </c>
      <c r="O580" t="s">
        <v>687</v>
      </c>
      <c r="P580" t="s">
        <v>687</v>
      </c>
      <c r="Q580" s="2">
        <v>0</v>
      </c>
      <c r="R580" t="s">
        <v>687</v>
      </c>
      <c r="S580" t="s">
        <v>687</v>
      </c>
      <c r="T580" t="s">
        <v>687</v>
      </c>
      <c r="U580">
        <v>0</v>
      </c>
      <c r="V580" t="s">
        <v>687</v>
      </c>
      <c r="X580" t="s">
        <v>687</v>
      </c>
      <c r="Y580" t="s">
        <v>687</v>
      </c>
      <c r="Z580">
        <v>1</v>
      </c>
      <c r="AA580">
        <v>0</v>
      </c>
      <c r="AB580" t="s">
        <v>687</v>
      </c>
      <c r="AC580" t="s">
        <v>702</v>
      </c>
      <c r="AD580" t="s">
        <v>687</v>
      </c>
      <c r="AE580">
        <v>7000087</v>
      </c>
      <c r="AF580">
        <v>1</v>
      </c>
      <c r="AG580">
        <v>7000084</v>
      </c>
      <c r="AH580">
        <v>1</v>
      </c>
      <c r="AI580" s="2"/>
      <c r="AJ580" t="s">
        <v>1318</v>
      </c>
    </row>
    <row r="581" spans="1:36" x14ac:dyDescent="0.25">
      <c r="A581" t="s">
        <v>923</v>
      </c>
      <c r="B581">
        <v>971</v>
      </c>
      <c r="C581">
        <v>4</v>
      </c>
      <c r="D581" t="s">
        <v>917</v>
      </c>
      <c r="E581">
        <v>550</v>
      </c>
      <c r="F581">
        <v>9</v>
      </c>
      <c r="G581" t="s">
        <v>687</v>
      </c>
      <c r="H581" t="s">
        <v>691</v>
      </c>
      <c r="I581" t="s">
        <v>687</v>
      </c>
      <c r="J581" t="s">
        <v>687</v>
      </c>
      <c r="K581" t="s">
        <v>1322</v>
      </c>
      <c r="L581" t="s">
        <v>687</v>
      </c>
      <c r="M581" t="s">
        <v>687</v>
      </c>
      <c r="N581" t="s">
        <v>687</v>
      </c>
      <c r="O581" t="s">
        <v>688</v>
      </c>
      <c r="P581" t="s">
        <v>687</v>
      </c>
      <c r="Q581" s="2">
        <v>0</v>
      </c>
      <c r="R581" t="s">
        <v>687</v>
      </c>
      <c r="S581" t="s">
        <v>687</v>
      </c>
      <c r="T581" t="s">
        <v>687</v>
      </c>
      <c r="U581">
        <v>0</v>
      </c>
      <c r="V581" t="s">
        <v>687</v>
      </c>
      <c r="X581" t="s">
        <v>687</v>
      </c>
      <c r="Y581" t="s">
        <v>687</v>
      </c>
      <c r="Z581">
        <v>1</v>
      </c>
      <c r="AA581">
        <v>0</v>
      </c>
      <c r="AB581" t="s">
        <v>687</v>
      </c>
      <c r="AC581">
        <v>0</v>
      </c>
      <c r="AD581" t="s">
        <v>687</v>
      </c>
      <c r="AE581">
        <v>42000081</v>
      </c>
      <c r="AF581">
        <v>1</v>
      </c>
      <c r="AG581">
        <v>42000006</v>
      </c>
      <c r="AH581">
        <v>1</v>
      </c>
      <c r="AI581" s="2"/>
      <c r="AJ581" t="s">
        <v>1320</v>
      </c>
    </row>
    <row r="582" spans="1:36" x14ac:dyDescent="0.25">
      <c r="A582" t="s">
        <v>1025</v>
      </c>
      <c r="B582">
        <v>2104</v>
      </c>
      <c r="C582">
        <v>2</v>
      </c>
      <c r="D582" t="s">
        <v>891</v>
      </c>
      <c r="E582">
        <v>340</v>
      </c>
      <c r="F582">
        <v>17</v>
      </c>
      <c r="G582" t="s">
        <v>687</v>
      </c>
      <c r="H582" t="s">
        <v>1303</v>
      </c>
      <c r="I582">
        <v>0</v>
      </c>
      <c r="J582" t="s">
        <v>687</v>
      </c>
      <c r="K582">
        <v>0</v>
      </c>
      <c r="L582" t="s">
        <v>687</v>
      </c>
      <c r="M582">
        <v>0</v>
      </c>
      <c r="N582" t="s">
        <v>687</v>
      </c>
      <c r="O582">
        <v>0</v>
      </c>
      <c r="P582" t="s">
        <v>687</v>
      </c>
      <c r="Q582" s="2">
        <v>0</v>
      </c>
      <c r="R582" t="s">
        <v>687</v>
      </c>
      <c r="S582">
        <v>0</v>
      </c>
      <c r="T582" t="s">
        <v>687</v>
      </c>
      <c r="U582">
        <v>0</v>
      </c>
      <c r="V582" t="s">
        <v>687</v>
      </c>
      <c r="X582" t="s">
        <v>687</v>
      </c>
      <c r="Y582">
        <v>0</v>
      </c>
      <c r="AA582">
        <v>0</v>
      </c>
      <c r="AB582" t="s">
        <v>687</v>
      </c>
      <c r="AC582">
        <v>0</v>
      </c>
      <c r="AD582" t="s">
        <v>687</v>
      </c>
      <c r="AE582" t="s">
        <v>806</v>
      </c>
      <c r="AG582" t="s">
        <v>806</v>
      </c>
      <c r="AI582" s="2"/>
      <c r="AJ582" t="s">
        <v>1319</v>
      </c>
    </row>
    <row r="583" spans="1:36" x14ac:dyDescent="0.25">
      <c r="A583" t="s">
        <v>258</v>
      </c>
      <c r="B583">
        <v>568</v>
      </c>
      <c r="C583">
        <v>1</v>
      </c>
      <c r="D583" t="s">
        <v>745</v>
      </c>
      <c r="E583">
        <v>706</v>
      </c>
      <c r="F583">
        <v>9</v>
      </c>
      <c r="G583" t="s">
        <v>687</v>
      </c>
      <c r="H583" t="s">
        <v>687</v>
      </c>
      <c r="I583" t="s">
        <v>1322</v>
      </c>
      <c r="J583" t="s">
        <v>687</v>
      </c>
      <c r="K583" t="s">
        <v>687</v>
      </c>
      <c r="L583" t="s">
        <v>687</v>
      </c>
      <c r="M583" t="s">
        <v>687</v>
      </c>
      <c r="N583" t="s">
        <v>687</v>
      </c>
      <c r="O583" t="s">
        <v>688</v>
      </c>
      <c r="P583" t="s">
        <v>687</v>
      </c>
      <c r="Q583" s="2">
        <v>0</v>
      </c>
      <c r="R583" t="s">
        <v>687</v>
      </c>
      <c r="S583" t="s">
        <v>687</v>
      </c>
      <c r="T583" t="s">
        <v>687</v>
      </c>
      <c r="U583">
        <v>0</v>
      </c>
      <c r="V583" t="s">
        <v>687</v>
      </c>
      <c r="X583" t="s">
        <v>687</v>
      </c>
      <c r="Y583" t="s">
        <v>687</v>
      </c>
      <c r="Z583">
        <v>1</v>
      </c>
      <c r="AA583">
        <v>0</v>
      </c>
      <c r="AB583" t="s">
        <v>687</v>
      </c>
      <c r="AC583" t="s">
        <v>688</v>
      </c>
      <c r="AD583" t="s">
        <v>687</v>
      </c>
      <c r="AE583">
        <v>23000171</v>
      </c>
      <c r="AF583">
        <v>1</v>
      </c>
      <c r="AG583">
        <v>23000008</v>
      </c>
      <c r="AH583">
        <v>1</v>
      </c>
      <c r="AI583" s="2"/>
      <c r="AJ583" t="s">
        <v>1320</v>
      </c>
    </row>
    <row r="584" spans="1:36" x14ac:dyDescent="0.25">
      <c r="A584" t="s">
        <v>259</v>
      </c>
      <c r="B584">
        <v>569</v>
      </c>
      <c r="C584">
        <v>1</v>
      </c>
      <c r="D584" t="s">
        <v>745</v>
      </c>
      <c r="E584">
        <v>706</v>
      </c>
      <c r="F584">
        <v>13</v>
      </c>
      <c r="G584" t="s">
        <v>687</v>
      </c>
      <c r="H584" t="s">
        <v>702</v>
      </c>
      <c r="I584" t="s">
        <v>691</v>
      </c>
      <c r="J584" t="s">
        <v>687</v>
      </c>
      <c r="K584" t="s">
        <v>691</v>
      </c>
      <c r="L584" t="s">
        <v>687</v>
      </c>
      <c r="M584" t="s">
        <v>687</v>
      </c>
      <c r="N584" t="s">
        <v>687</v>
      </c>
      <c r="O584" t="s">
        <v>691</v>
      </c>
      <c r="P584" t="s">
        <v>687</v>
      </c>
      <c r="Q584" s="2">
        <v>0</v>
      </c>
      <c r="R584" t="s">
        <v>687</v>
      </c>
      <c r="S584" t="s">
        <v>702</v>
      </c>
      <c r="T584" t="s">
        <v>687</v>
      </c>
      <c r="U584">
        <v>0</v>
      </c>
      <c r="V584" t="s">
        <v>687</v>
      </c>
      <c r="X584" t="s">
        <v>687</v>
      </c>
      <c r="Y584" t="s">
        <v>702</v>
      </c>
      <c r="Z584">
        <v>2</v>
      </c>
      <c r="AA584">
        <v>0</v>
      </c>
      <c r="AB584" t="s">
        <v>687</v>
      </c>
      <c r="AC584" t="s">
        <v>688</v>
      </c>
      <c r="AD584" t="s">
        <v>687</v>
      </c>
      <c r="AE584">
        <v>23000183</v>
      </c>
      <c r="AF584">
        <v>1</v>
      </c>
      <c r="AG584">
        <v>23000119</v>
      </c>
      <c r="AH584">
        <v>1</v>
      </c>
      <c r="AI584" s="2"/>
      <c r="AJ584" t="s">
        <v>1318</v>
      </c>
    </row>
    <row r="585" spans="1:36" x14ac:dyDescent="0.25">
      <c r="A585" t="s">
        <v>260</v>
      </c>
      <c r="B585">
        <v>570</v>
      </c>
      <c r="C585">
        <v>1</v>
      </c>
      <c r="D585" t="s">
        <v>745</v>
      </c>
      <c r="E585">
        <v>706</v>
      </c>
      <c r="F585">
        <v>13</v>
      </c>
      <c r="G585" t="s">
        <v>687</v>
      </c>
      <c r="H585" t="s">
        <v>691</v>
      </c>
      <c r="I585" t="s">
        <v>691</v>
      </c>
      <c r="J585" t="s">
        <v>687</v>
      </c>
      <c r="K585" t="s">
        <v>691</v>
      </c>
      <c r="L585" t="s">
        <v>687</v>
      </c>
      <c r="M585" t="s">
        <v>687</v>
      </c>
      <c r="N585" t="s">
        <v>687</v>
      </c>
      <c r="O585" t="s">
        <v>691</v>
      </c>
      <c r="P585" t="s">
        <v>687</v>
      </c>
      <c r="Q585" s="2">
        <v>0</v>
      </c>
      <c r="R585" t="s">
        <v>687</v>
      </c>
      <c r="S585" t="s">
        <v>687</v>
      </c>
      <c r="T585" t="s">
        <v>687</v>
      </c>
      <c r="U585">
        <v>0</v>
      </c>
      <c r="V585" t="s">
        <v>687</v>
      </c>
      <c r="X585" t="s">
        <v>687</v>
      </c>
      <c r="Y585" t="s">
        <v>691</v>
      </c>
      <c r="Z585">
        <v>1</v>
      </c>
      <c r="AA585">
        <v>0</v>
      </c>
      <c r="AB585" t="s">
        <v>687</v>
      </c>
      <c r="AC585">
        <v>0</v>
      </c>
      <c r="AD585" t="s">
        <v>687</v>
      </c>
      <c r="AE585">
        <v>23000984</v>
      </c>
      <c r="AF585">
        <v>1</v>
      </c>
      <c r="AG585">
        <v>23000983</v>
      </c>
      <c r="AH585">
        <v>1</v>
      </c>
      <c r="AI585" s="2"/>
      <c r="AJ585" t="s">
        <v>1318</v>
      </c>
    </row>
    <row r="586" spans="1:36" x14ac:dyDescent="0.25">
      <c r="A586" t="s">
        <v>721</v>
      </c>
      <c r="B586">
        <v>71</v>
      </c>
      <c r="C586">
        <v>1</v>
      </c>
      <c r="D586" t="s">
        <v>708</v>
      </c>
      <c r="E586">
        <v>510</v>
      </c>
      <c r="F586">
        <v>10</v>
      </c>
      <c r="G586" t="s">
        <v>687</v>
      </c>
      <c r="H586" t="s">
        <v>702</v>
      </c>
      <c r="I586" t="s">
        <v>691</v>
      </c>
      <c r="J586" t="s">
        <v>687</v>
      </c>
      <c r="K586" t="s">
        <v>691</v>
      </c>
      <c r="L586" t="s">
        <v>687</v>
      </c>
      <c r="M586" t="s">
        <v>687</v>
      </c>
      <c r="N586" t="s">
        <v>687</v>
      </c>
      <c r="O586" t="s">
        <v>691</v>
      </c>
      <c r="P586" t="s">
        <v>687</v>
      </c>
      <c r="Q586" s="2">
        <v>0</v>
      </c>
      <c r="R586">
        <v>0</v>
      </c>
      <c r="S586">
        <v>0</v>
      </c>
      <c r="T586">
        <v>0</v>
      </c>
      <c r="U586" t="s">
        <v>687</v>
      </c>
      <c r="V586" t="s">
        <v>687</v>
      </c>
      <c r="X586" t="s">
        <v>687</v>
      </c>
      <c r="Y586" t="s">
        <v>690</v>
      </c>
      <c r="Z586">
        <v>1</v>
      </c>
      <c r="AA586">
        <v>0</v>
      </c>
      <c r="AB586" t="s">
        <v>687</v>
      </c>
      <c r="AC586" t="s">
        <v>702</v>
      </c>
      <c r="AD586" t="s">
        <v>687</v>
      </c>
      <c r="AE586">
        <v>37000064</v>
      </c>
      <c r="AF586">
        <v>1</v>
      </c>
      <c r="AG586">
        <v>37000026</v>
      </c>
      <c r="AH586">
        <v>1</v>
      </c>
      <c r="AI586" s="2"/>
      <c r="AJ586" t="s">
        <v>1318</v>
      </c>
    </row>
    <row r="587" spans="1:36" x14ac:dyDescent="0.25">
      <c r="A587" t="s">
        <v>222</v>
      </c>
      <c r="B587">
        <v>507</v>
      </c>
      <c r="C587">
        <v>1</v>
      </c>
      <c r="D587" t="s">
        <v>757</v>
      </c>
      <c r="E587">
        <v>740</v>
      </c>
      <c r="F587">
        <v>2</v>
      </c>
      <c r="G587" t="s">
        <v>687</v>
      </c>
      <c r="H587" t="s">
        <v>691</v>
      </c>
      <c r="I587" t="s">
        <v>688</v>
      </c>
      <c r="J587" t="s">
        <v>687</v>
      </c>
      <c r="K587" t="s">
        <v>688</v>
      </c>
      <c r="L587" t="s">
        <v>687</v>
      </c>
      <c r="M587" t="s">
        <v>688</v>
      </c>
      <c r="N587" t="s">
        <v>687</v>
      </c>
      <c r="O587">
        <v>0</v>
      </c>
      <c r="P587" t="s">
        <v>687</v>
      </c>
      <c r="Q587" s="2">
        <v>0</v>
      </c>
      <c r="R587" t="s">
        <v>687</v>
      </c>
      <c r="S587">
        <v>0</v>
      </c>
      <c r="T587" t="s">
        <v>687</v>
      </c>
      <c r="U587">
        <v>0</v>
      </c>
      <c r="V587" t="s">
        <v>687</v>
      </c>
      <c r="X587" t="s">
        <v>687</v>
      </c>
      <c r="Y587" t="s">
        <v>688</v>
      </c>
      <c r="Z587">
        <v>1</v>
      </c>
      <c r="AA587">
        <v>0</v>
      </c>
      <c r="AB587" t="s">
        <v>687</v>
      </c>
      <c r="AC587">
        <v>0</v>
      </c>
      <c r="AD587" t="s">
        <v>687</v>
      </c>
      <c r="AE587">
        <v>21001745</v>
      </c>
      <c r="AG587">
        <v>21000374</v>
      </c>
      <c r="AH587">
        <v>1</v>
      </c>
      <c r="AI587" s="2"/>
      <c r="AJ587" s="11" t="s">
        <v>1319</v>
      </c>
    </row>
    <row r="588" spans="1:36" x14ac:dyDescent="0.25">
      <c r="A588" t="s">
        <v>223</v>
      </c>
      <c r="B588">
        <v>508</v>
      </c>
      <c r="C588">
        <v>1</v>
      </c>
      <c r="D588" t="s">
        <v>757</v>
      </c>
      <c r="E588">
        <v>791</v>
      </c>
      <c r="F588">
        <v>9</v>
      </c>
      <c r="G588" t="s">
        <v>702</v>
      </c>
      <c r="H588" t="s">
        <v>702</v>
      </c>
      <c r="I588" t="s">
        <v>691</v>
      </c>
      <c r="J588" t="s">
        <v>691</v>
      </c>
      <c r="K588" t="s">
        <v>691</v>
      </c>
      <c r="L588" t="s">
        <v>691</v>
      </c>
      <c r="M588" t="s">
        <v>687</v>
      </c>
      <c r="N588" t="s">
        <v>687</v>
      </c>
      <c r="O588" t="s">
        <v>691</v>
      </c>
      <c r="P588" t="s">
        <v>691</v>
      </c>
      <c r="Q588" s="2">
        <v>0</v>
      </c>
      <c r="R588" t="s">
        <v>728</v>
      </c>
      <c r="S588" t="s">
        <v>690</v>
      </c>
      <c r="T588" t="s">
        <v>690</v>
      </c>
      <c r="U588">
        <v>0</v>
      </c>
      <c r="V588" t="s">
        <v>728</v>
      </c>
      <c r="X588" t="s">
        <v>702</v>
      </c>
      <c r="Y588" t="s">
        <v>702</v>
      </c>
      <c r="Z588">
        <v>1</v>
      </c>
      <c r="AA588">
        <v>0</v>
      </c>
      <c r="AB588" t="s">
        <v>728</v>
      </c>
      <c r="AC588">
        <v>0</v>
      </c>
      <c r="AD588" t="s">
        <v>728</v>
      </c>
      <c r="AE588">
        <v>18000248</v>
      </c>
      <c r="AF588">
        <v>1</v>
      </c>
      <c r="AG588">
        <v>18000226</v>
      </c>
      <c r="AH588">
        <v>1</v>
      </c>
      <c r="AI588" s="2"/>
      <c r="AJ588" t="s">
        <v>1321</v>
      </c>
    </row>
    <row r="589" spans="1:36" x14ac:dyDescent="0.25">
      <c r="A589" t="s">
        <v>855</v>
      </c>
      <c r="B589">
        <v>509</v>
      </c>
      <c r="C589">
        <v>1</v>
      </c>
      <c r="D589" t="s">
        <v>757</v>
      </c>
      <c r="E589">
        <v>615</v>
      </c>
      <c r="F589">
        <v>2</v>
      </c>
      <c r="G589" t="s">
        <v>687</v>
      </c>
      <c r="H589" t="s">
        <v>691</v>
      </c>
      <c r="I589" t="s">
        <v>688</v>
      </c>
      <c r="J589" t="s">
        <v>687</v>
      </c>
      <c r="K589" t="s">
        <v>688</v>
      </c>
      <c r="L589" t="s">
        <v>687</v>
      </c>
      <c r="M589" t="s">
        <v>687</v>
      </c>
      <c r="N589" t="s">
        <v>687</v>
      </c>
      <c r="O589" t="s">
        <v>688</v>
      </c>
      <c r="P589" t="s">
        <v>687</v>
      </c>
      <c r="Q589" s="2">
        <v>0</v>
      </c>
      <c r="R589" t="s">
        <v>687</v>
      </c>
      <c r="S589">
        <v>0</v>
      </c>
      <c r="T589" t="s">
        <v>687</v>
      </c>
      <c r="U589">
        <v>0</v>
      </c>
      <c r="V589" t="s">
        <v>687</v>
      </c>
      <c r="X589" t="s">
        <v>687</v>
      </c>
      <c r="Y589" t="s">
        <v>691</v>
      </c>
      <c r="Z589">
        <v>1</v>
      </c>
      <c r="AA589">
        <v>0</v>
      </c>
      <c r="AB589" t="s">
        <v>687</v>
      </c>
      <c r="AC589">
        <v>0</v>
      </c>
      <c r="AD589" t="s">
        <v>687</v>
      </c>
      <c r="AE589">
        <v>21006192</v>
      </c>
      <c r="AG589">
        <v>21006191</v>
      </c>
      <c r="AH589">
        <v>1</v>
      </c>
      <c r="AI589" s="2"/>
      <c r="AJ589" t="s">
        <v>1318</v>
      </c>
    </row>
    <row r="590" spans="1:36" x14ac:dyDescent="0.25">
      <c r="A590" t="s">
        <v>143</v>
      </c>
      <c r="B590">
        <v>351</v>
      </c>
      <c r="C590">
        <v>1</v>
      </c>
      <c r="D590" t="s">
        <v>764</v>
      </c>
      <c r="E590">
        <v>791</v>
      </c>
      <c r="F590">
        <v>13</v>
      </c>
      <c r="G590" t="s">
        <v>687</v>
      </c>
      <c r="H590" t="s">
        <v>702</v>
      </c>
      <c r="I590" t="s">
        <v>691</v>
      </c>
      <c r="J590" t="s">
        <v>687</v>
      </c>
      <c r="K590" t="s">
        <v>691</v>
      </c>
      <c r="L590" t="s">
        <v>687</v>
      </c>
      <c r="M590" t="s">
        <v>687</v>
      </c>
      <c r="N590" t="s">
        <v>687</v>
      </c>
      <c r="O590" t="s">
        <v>691</v>
      </c>
      <c r="P590" t="s">
        <v>687</v>
      </c>
      <c r="Q590" s="2">
        <v>0</v>
      </c>
      <c r="R590" t="s">
        <v>687</v>
      </c>
      <c r="S590">
        <v>0</v>
      </c>
      <c r="T590" t="s">
        <v>687</v>
      </c>
      <c r="U590">
        <v>0</v>
      </c>
      <c r="V590" t="s">
        <v>687</v>
      </c>
      <c r="X590" t="s">
        <v>687</v>
      </c>
      <c r="Y590" t="s">
        <v>702</v>
      </c>
      <c r="Z590">
        <v>1</v>
      </c>
      <c r="AA590">
        <v>0</v>
      </c>
      <c r="AB590" t="s">
        <v>687</v>
      </c>
      <c r="AC590" t="s">
        <v>702</v>
      </c>
      <c r="AD590" t="s">
        <v>687</v>
      </c>
      <c r="AE590">
        <v>21001819</v>
      </c>
      <c r="AF590">
        <v>1</v>
      </c>
      <c r="AG590">
        <v>21000241</v>
      </c>
      <c r="AH590">
        <v>1</v>
      </c>
      <c r="AI590" s="2"/>
      <c r="AJ590" t="s">
        <v>1318</v>
      </c>
    </row>
    <row r="591" spans="1:36" x14ac:dyDescent="0.25">
      <c r="A591" t="s">
        <v>428</v>
      </c>
      <c r="B591">
        <v>883</v>
      </c>
      <c r="C591">
        <v>2</v>
      </c>
      <c r="D591" t="s">
        <v>900</v>
      </c>
      <c r="E591">
        <v>360</v>
      </c>
      <c r="F591">
        <v>9</v>
      </c>
      <c r="G591" t="s">
        <v>687</v>
      </c>
      <c r="H591" t="s">
        <v>687</v>
      </c>
      <c r="I591" t="s">
        <v>688</v>
      </c>
      <c r="J591" t="s">
        <v>687</v>
      </c>
      <c r="K591" t="s">
        <v>1322</v>
      </c>
      <c r="L591" t="s">
        <v>687</v>
      </c>
      <c r="M591" t="s">
        <v>687</v>
      </c>
      <c r="N591" t="s">
        <v>687</v>
      </c>
      <c r="O591" t="s">
        <v>688</v>
      </c>
      <c r="P591" t="s">
        <v>687</v>
      </c>
      <c r="Q591" s="2">
        <v>0</v>
      </c>
      <c r="R591">
        <v>0</v>
      </c>
      <c r="S591">
        <v>0</v>
      </c>
      <c r="T591">
        <v>0</v>
      </c>
      <c r="U591" t="s">
        <v>687</v>
      </c>
      <c r="V591" t="s">
        <v>687</v>
      </c>
      <c r="X591" t="s">
        <v>687</v>
      </c>
      <c r="Y591" t="s">
        <v>688</v>
      </c>
      <c r="Z591">
        <v>2</v>
      </c>
      <c r="AA591">
        <v>0</v>
      </c>
      <c r="AB591" t="s">
        <v>687</v>
      </c>
      <c r="AC591" t="s">
        <v>688</v>
      </c>
      <c r="AD591" t="s">
        <v>687</v>
      </c>
      <c r="AE591">
        <v>64000032</v>
      </c>
      <c r="AF591">
        <v>1</v>
      </c>
      <c r="AG591">
        <v>64000017</v>
      </c>
      <c r="AH591">
        <v>1</v>
      </c>
      <c r="AI591" s="2"/>
      <c r="AJ591" t="s">
        <v>1320</v>
      </c>
    </row>
    <row r="592" spans="1:36" x14ac:dyDescent="0.25">
      <c r="A592" t="s">
        <v>1055</v>
      </c>
      <c r="B592">
        <v>2507</v>
      </c>
      <c r="C592">
        <v>2</v>
      </c>
      <c r="D592" t="s">
        <v>900</v>
      </c>
      <c r="E592">
        <v>370</v>
      </c>
      <c r="F592">
        <v>17</v>
      </c>
      <c r="G592" t="s">
        <v>687</v>
      </c>
      <c r="H592" t="s">
        <v>1303</v>
      </c>
      <c r="I592">
        <v>0</v>
      </c>
      <c r="J592" t="s">
        <v>687</v>
      </c>
      <c r="K592">
        <v>0</v>
      </c>
      <c r="L592" t="s">
        <v>687</v>
      </c>
      <c r="M592">
        <v>0</v>
      </c>
      <c r="N592" t="s">
        <v>687</v>
      </c>
      <c r="O592">
        <v>0</v>
      </c>
      <c r="P592" t="s">
        <v>687</v>
      </c>
      <c r="Q592" s="2">
        <v>0</v>
      </c>
      <c r="R592" t="s">
        <v>687</v>
      </c>
      <c r="S592">
        <v>0</v>
      </c>
      <c r="T592" t="s">
        <v>687</v>
      </c>
      <c r="U592">
        <v>0</v>
      </c>
      <c r="V592" t="s">
        <v>687</v>
      </c>
      <c r="X592" t="s">
        <v>687</v>
      </c>
      <c r="Y592">
        <v>0</v>
      </c>
      <c r="AA592">
        <v>0</v>
      </c>
      <c r="AB592" t="s">
        <v>687</v>
      </c>
      <c r="AC592">
        <v>0</v>
      </c>
      <c r="AD592" t="s">
        <v>687</v>
      </c>
      <c r="AE592" t="s">
        <v>806</v>
      </c>
      <c r="AG592" t="s">
        <v>806</v>
      </c>
      <c r="AI592" s="2"/>
      <c r="AJ592" t="s">
        <v>1319</v>
      </c>
    </row>
    <row r="593" spans="1:36" x14ac:dyDescent="0.25">
      <c r="A593" t="s">
        <v>288</v>
      </c>
      <c r="B593">
        <v>613</v>
      </c>
      <c r="C593">
        <v>1</v>
      </c>
      <c r="D593" t="s">
        <v>748</v>
      </c>
      <c r="E593">
        <v>630</v>
      </c>
      <c r="F593">
        <v>9</v>
      </c>
      <c r="G593" t="s">
        <v>687</v>
      </c>
      <c r="H593" t="s">
        <v>687</v>
      </c>
      <c r="I593" t="s">
        <v>688</v>
      </c>
      <c r="J593" t="s">
        <v>687</v>
      </c>
      <c r="K593" t="s">
        <v>688</v>
      </c>
      <c r="L593" t="s">
        <v>687</v>
      </c>
      <c r="M593" t="s">
        <v>687</v>
      </c>
      <c r="N593" t="s">
        <v>687</v>
      </c>
      <c r="O593">
        <v>0</v>
      </c>
      <c r="P593" t="s">
        <v>687</v>
      </c>
      <c r="Q593" s="2">
        <v>0</v>
      </c>
      <c r="R593" t="s">
        <v>687</v>
      </c>
      <c r="S593" t="s">
        <v>687</v>
      </c>
      <c r="T593" t="s">
        <v>687</v>
      </c>
      <c r="U593">
        <v>0</v>
      </c>
      <c r="V593" t="s">
        <v>687</v>
      </c>
      <c r="X593" t="s">
        <v>687</v>
      </c>
      <c r="Y593" t="s">
        <v>688</v>
      </c>
      <c r="Z593">
        <v>1</v>
      </c>
      <c r="AA593">
        <v>0</v>
      </c>
      <c r="AB593" t="s">
        <v>687</v>
      </c>
      <c r="AC593">
        <v>0</v>
      </c>
      <c r="AD593" t="s">
        <v>687</v>
      </c>
      <c r="AE593">
        <v>21006548</v>
      </c>
      <c r="AF593">
        <v>1</v>
      </c>
      <c r="AG593">
        <v>21001695</v>
      </c>
      <c r="AH593">
        <v>1</v>
      </c>
      <c r="AI593" s="2"/>
      <c r="AJ593" t="s">
        <v>1320</v>
      </c>
    </row>
    <row r="594" spans="1:36" x14ac:dyDescent="0.25">
      <c r="A594" t="s">
        <v>289</v>
      </c>
      <c r="B594">
        <v>615</v>
      </c>
      <c r="C594">
        <v>1</v>
      </c>
      <c r="D594" t="s">
        <v>748</v>
      </c>
      <c r="E594">
        <v>630</v>
      </c>
      <c r="F594">
        <v>10</v>
      </c>
      <c r="G594" t="s">
        <v>687</v>
      </c>
      <c r="H594" t="s">
        <v>702</v>
      </c>
      <c r="I594" t="s">
        <v>691</v>
      </c>
      <c r="J594" t="s">
        <v>687</v>
      </c>
      <c r="K594" t="s">
        <v>687</v>
      </c>
      <c r="L594" t="s">
        <v>687</v>
      </c>
      <c r="M594" t="s">
        <v>687</v>
      </c>
      <c r="N594" t="s">
        <v>687</v>
      </c>
      <c r="O594" t="s">
        <v>687</v>
      </c>
      <c r="P594" t="s">
        <v>687</v>
      </c>
      <c r="Q594" s="2">
        <v>0</v>
      </c>
      <c r="R594">
        <v>0</v>
      </c>
      <c r="S594">
        <v>0</v>
      </c>
      <c r="T594">
        <v>0</v>
      </c>
      <c r="U594" t="s">
        <v>687</v>
      </c>
      <c r="V594" t="s">
        <v>687</v>
      </c>
      <c r="X594" t="s">
        <v>687</v>
      </c>
      <c r="Y594" t="s">
        <v>690</v>
      </c>
      <c r="Z594">
        <v>1</v>
      </c>
      <c r="AA594">
        <v>0</v>
      </c>
      <c r="AB594" t="s">
        <v>687</v>
      </c>
      <c r="AC594" t="s">
        <v>702</v>
      </c>
      <c r="AD594" t="s">
        <v>687</v>
      </c>
      <c r="AE594">
        <v>25000133</v>
      </c>
      <c r="AF594">
        <v>1</v>
      </c>
      <c r="AG594">
        <v>25000053</v>
      </c>
      <c r="AH594">
        <v>1</v>
      </c>
      <c r="AI594" s="2"/>
      <c r="AJ594" t="s">
        <v>1319</v>
      </c>
    </row>
    <row r="595" spans="1:36" x14ac:dyDescent="0.25">
      <c r="A595" t="s">
        <v>843</v>
      </c>
      <c r="B595">
        <v>437</v>
      </c>
      <c r="C595">
        <v>1</v>
      </c>
      <c r="D595" t="s">
        <v>835</v>
      </c>
      <c r="E595">
        <v>665</v>
      </c>
      <c r="F595">
        <v>5</v>
      </c>
      <c r="G595" t="s">
        <v>687</v>
      </c>
      <c r="H595" t="s">
        <v>1303</v>
      </c>
      <c r="I595">
        <v>0</v>
      </c>
      <c r="J595" t="s">
        <v>687</v>
      </c>
      <c r="K595">
        <v>0</v>
      </c>
      <c r="L595" t="s">
        <v>687</v>
      </c>
      <c r="M595">
        <v>0</v>
      </c>
      <c r="N595" t="s">
        <v>687</v>
      </c>
      <c r="O595">
        <v>0</v>
      </c>
      <c r="P595" t="s">
        <v>687</v>
      </c>
      <c r="Q595" s="2">
        <v>0</v>
      </c>
      <c r="R595" t="s">
        <v>687</v>
      </c>
      <c r="S595">
        <v>0</v>
      </c>
      <c r="T595" t="s">
        <v>687</v>
      </c>
      <c r="U595">
        <v>0</v>
      </c>
      <c r="V595" t="s">
        <v>687</v>
      </c>
      <c r="X595" t="s">
        <v>687</v>
      </c>
      <c r="Y595">
        <v>0</v>
      </c>
      <c r="AA595">
        <v>0</v>
      </c>
      <c r="AB595" t="s">
        <v>687</v>
      </c>
      <c r="AC595">
        <v>0</v>
      </c>
      <c r="AD595" t="s">
        <v>687</v>
      </c>
      <c r="AE595">
        <v>25000691</v>
      </c>
      <c r="AG595">
        <v>25000695</v>
      </c>
      <c r="AI595" s="2"/>
      <c r="AJ595" t="s">
        <v>1319</v>
      </c>
    </row>
    <row r="596" spans="1:36" x14ac:dyDescent="0.25">
      <c r="A596" t="s">
        <v>643</v>
      </c>
      <c r="B596">
        <v>3000</v>
      </c>
      <c r="C596">
        <v>2</v>
      </c>
      <c r="D596" t="s">
        <v>908</v>
      </c>
      <c r="E596">
        <v>376</v>
      </c>
      <c r="F596">
        <v>9</v>
      </c>
      <c r="G596" t="s">
        <v>687</v>
      </c>
      <c r="H596" t="s">
        <v>702</v>
      </c>
      <c r="I596" t="s">
        <v>691</v>
      </c>
      <c r="J596" t="s">
        <v>687</v>
      </c>
      <c r="K596" t="s">
        <v>691</v>
      </c>
      <c r="L596" t="s">
        <v>687</v>
      </c>
      <c r="M596" t="s">
        <v>687</v>
      </c>
      <c r="N596" t="s">
        <v>687</v>
      </c>
      <c r="O596" t="s">
        <v>691</v>
      </c>
      <c r="P596" t="s">
        <v>687</v>
      </c>
      <c r="Q596" s="2">
        <v>0</v>
      </c>
      <c r="R596" t="s">
        <v>687</v>
      </c>
      <c r="S596">
        <v>0</v>
      </c>
      <c r="T596" t="s">
        <v>687</v>
      </c>
      <c r="U596">
        <v>0</v>
      </c>
      <c r="V596" t="s">
        <v>687</v>
      </c>
      <c r="X596" t="s">
        <v>687</v>
      </c>
      <c r="Y596" t="s">
        <v>702</v>
      </c>
      <c r="Z596">
        <v>1</v>
      </c>
      <c r="AA596">
        <v>0</v>
      </c>
      <c r="AB596" t="s">
        <v>687</v>
      </c>
      <c r="AC596">
        <v>0</v>
      </c>
      <c r="AD596" t="s">
        <v>687</v>
      </c>
      <c r="AE596">
        <v>65000284</v>
      </c>
      <c r="AG596">
        <v>65000283</v>
      </c>
      <c r="AH596">
        <v>1</v>
      </c>
      <c r="AI596" s="2"/>
      <c r="AJ596" t="s">
        <v>1318</v>
      </c>
    </row>
    <row r="597" spans="1:36" x14ac:dyDescent="0.25">
      <c r="A597" t="s">
        <v>698</v>
      </c>
      <c r="B597">
        <v>17</v>
      </c>
      <c r="C597">
        <v>1</v>
      </c>
      <c r="D597" t="s">
        <v>686</v>
      </c>
      <c r="E597">
        <v>813</v>
      </c>
      <c r="F597">
        <v>13</v>
      </c>
      <c r="G597" t="s">
        <v>687</v>
      </c>
      <c r="H597" t="s">
        <v>1303</v>
      </c>
      <c r="I597">
        <v>0</v>
      </c>
      <c r="J597" t="s">
        <v>687</v>
      </c>
      <c r="K597">
        <v>0</v>
      </c>
      <c r="L597" t="s">
        <v>687</v>
      </c>
      <c r="M597">
        <v>0</v>
      </c>
      <c r="N597" t="s">
        <v>687</v>
      </c>
      <c r="O597">
        <v>0</v>
      </c>
      <c r="P597" t="s">
        <v>687</v>
      </c>
      <c r="Q597" s="2">
        <v>0</v>
      </c>
      <c r="R597" t="s">
        <v>687</v>
      </c>
      <c r="S597">
        <v>0</v>
      </c>
      <c r="T597" t="s">
        <v>687</v>
      </c>
      <c r="U597">
        <v>0</v>
      </c>
      <c r="V597" t="s">
        <v>687</v>
      </c>
      <c r="X597" t="s">
        <v>687</v>
      </c>
      <c r="Y597">
        <v>0</v>
      </c>
      <c r="AA597">
        <v>0</v>
      </c>
      <c r="AB597" t="s">
        <v>687</v>
      </c>
      <c r="AC597">
        <v>0</v>
      </c>
      <c r="AD597" t="s">
        <v>687</v>
      </c>
      <c r="AE597">
        <v>1000129</v>
      </c>
      <c r="AG597">
        <v>1000128</v>
      </c>
      <c r="AI597" s="2"/>
      <c r="AJ597" t="s">
        <v>1319</v>
      </c>
    </row>
    <row r="598" spans="1:36" x14ac:dyDescent="0.25">
      <c r="A598" t="s">
        <v>699</v>
      </c>
      <c r="B598">
        <v>18</v>
      </c>
      <c r="C598">
        <v>1</v>
      </c>
      <c r="D598" t="s">
        <v>686</v>
      </c>
      <c r="E598">
        <v>813</v>
      </c>
      <c r="F598">
        <v>5</v>
      </c>
      <c r="G598" t="s">
        <v>687</v>
      </c>
      <c r="H598" t="s">
        <v>691</v>
      </c>
      <c r="I598" t="s">
        <v>691</v>
      </c>
      <c r="J598" t="s">
        <v>687</v>
      </c>
      <c r="K598" t="s">
        <v>691</v>
      </c>
      <c r="L598" t="s">
        <v>687</v>
      </c>
      <c r="M598" t="s">
        <v>687</v>
      </c>
      <c r="N598" t="s">
        <v>687</v>
      </c>
      <c r="O598">
        <v>0</v>
      </c>
      <c r="P598" t="s">
        <v>687</v>
      </c>
      <c r="Q598" s="2">
        <v>0</v>
      </c>
      <c r="R598" t="s">
        <v>687</v>
      </c>
      <c r="S598" t="s">
        <v>687</v>
      </c>
      <c r="T598" t="s">
        <v>687</v>
      </c>
      <c r="U598">
        <v>0</v>
      </c>
      <c r="V598" t="s">
        <v>687</v>
      </c>
      <c r="X598" t="s">
        <v>687</v>
      </c>
      <c r="Y598" t="s">
        <v>691</v>
      </c>
      <c r="Z598">
        <v>1</v>
      </c>
      <c r="AA598">
        <v>0</v>
      </c>
      <c r="AB598" t="s">
        <v>687</v>
      </c>
      <c r="AC598">
        <v>0</v>
      </c>
      <c r="AD598" t="s">
        <v>687</v>
      </c>
      <c r="AE598">
        <v>2000184</v>
      </c>
      <c r="AF598">
        <v>1</v>
      </c>
      <c r="AG598">
        <v>2000004</v>
      </c>
      <c r="AH598">
        <v>1</v>
      </c>
      <c r="AI598" s="2"/>
      <c r="AJ598" t="s">
        <v>1318</v>
      </c>
    </row>
    <row r="599" spans="1:36" x14ac:dyDescent="0.25">
      <c r="A599" t="s">
        <v>700</v>
      </c>
      <c r="B599">
        <v>19</v>
      </c>
      <c r="C599">
        <v>1</v>
      </c>
      <c r="D599" t="s">
        <v>686</v>
      </c>
      <c r="E599">
        <v>813</v>
      </c>
      <c r="F599">
        <v>5</v>
      </c>
      <c r="G599" t="s">
        <v>687</v>
      </c>
      <c r="H599" t="s">
        <v>691</v>
      </c>
      <c r="I599" t="s">
        <v>691</v>
      </c>
      <c r="J599" t="s">
        <v>687</v>
      </c>
      <c r="K599" t="s">
        <v>691</v>
      </c>
      <c r="L599" t="s">
        <v>687</v>
      </c>
      <c r="M599" t="s">
        <v>687</v>
      </c>
      <c r="N599" t="s">
        <v>687</v>
      </c>
      <c r="O599">
        <v>0</v>
      </c>
      <c r="P599" t="s">
        <v>687</v>
      </c>
      <c r="Q599" s="2">
        <v>0</v>
      </c>
      <c r="R599" t="s">
        <v>687</v>
      </c>
      <c r="S599" t="s">
        <v>687</v>
      </c>
      <c r="T599" t="s">
        <v>687</v>
      </c>
      <c r="U599">
        <v>0</v>
      </c>
      <c r="V599" t="s">
        <v>687</v>
      </c>
      <c r="X599" t="s">
        <v>687</v>
      </c>
      <c r="Y599" t="s">
        <v>691</v>
      </c>
      <c r="Z599">
        <v>1</v>
      </c>
      <c r="AA599">
        <v>0</v>
      </c>
      <c r="AB599" t="s">
        <v>687</v>
      </c>
      <c r="AC599">
        <v>0</v>
      </c>
      <c r="AD599" t="s">
        <v>687</v>
      </c>
      <c r="AE599">
        <v>2000185</v>
      </c>
      <c r="AF599">
        <v>1</v>
      </c>
      <c r="AG599">
        <v>2000003</v>
      </c>
      <c r="AH599">
        <v>1</v>
      </c>
      <c r="AI599" s="2"/>
      <c r="AJ599" t="s">
        <v>1318</v>
      </c>
    </row>
    <row r="600" spans="1:36" x14ac:dyDescent="0.25">
      <c r="A600" t="s">
        <v>1073</v>
      </c>
      <c r="B600">
        <v>4101</v>
      </c>
      <c r="C600">
        <v>4</v>
      </c>
      <c r="D600" t="s">
        <v>917</v>
      </c>
      <c r="E600">
        <v>580</v>
      </c>
      <c r="F600">
        <v>17</v>
      </c>
      <c r="G600" t="s">
        <v>687</v>
      </c>
      <c r="H600" t="s">
        <v>1303</v>
      </c>
      <c r="I600">
        <v>0</v>
      </c>
      <c r="J600" t="s">
        <v>687</v>
      </c>
      <c r="K600">
        <v>0</v>
      </c>
      <c r="L600" t="s">
        <v>687</v>
      </c>
      <c r="M600">
        <v>0</v>
      </c>
      <c r="N600" t="s">
        <v>687</v>
      </c>
      <c r="O600">
        <v>0</v>
      </c>
      <c r="P600" t="s">
        <v>687</v>
      </c>
      <c r="Q600" s="2">
        <v>0</v>
      </c>
      <c r="R600" t="s">
        <v>687</v>
      </c>
      <c r="S600">
        <v>0</v>
      </c>
      <c r="T600" t="s">
        <v>687</v>
      </c>
      <c r="U600">
        <v>0</v>
      </c>
      <c r="V600" t="s">
        <v>687</v>
      </c>
      <c r="X600" t="s">
        <v>687</v>
      </c>
      <c r="Y600">
        <v>0</v>
      </c>
      <c r="AA600">
        <v>0</v>
      </c>
      <c r="AB600" t="s">
        <v>687</v>
      </c>
      <c r="AC600">
        <v>0</v>
      </c>
      <c r="AD600" t="s">
        <v>687</v>
      </c>
      <c r="AE600" t="s">
        <v>806</v>
      </c>
      <c r="AG600" t="s">
        <v>806</v>
      </c>
      <c r="AI600" s="2"/>
      <c r="AJ600" t="s">
        <v>1319</v>
      </c>
    </row>
    <row r="601" spans="1:36" x14ac:dyDescent="0.25">
      <c r="A601" t="s">
        <v>1074</v>
      </c>
      <c r="B601">
        <v>4102</v>
      </c>
      <c r="C601">
        <v>4</v>
      </c>
      <c r="D601" t="s">
        <v>917</v>
      </c>
      <c r="E601">
        <v>580</v>
      </c>
      <c r="F601">
        <v>17</v>
      </c>
      <c r="G601" t="s">
        <v>687</v>
      </c>
      <c r="H601" t="s">
        <v>1303</v>
      </c>
      <c r="I601">
        <v>0</v>
      </c>
      <c r="J601" t="s">
        <v>687</v>
      </c>
      <c r="K601">
        <v>0</v>
      </c>
      <c r="L601" t="s">
        <v>687</v>
      </c>
      <c r="M601">
        <v>0</v>
      </c>
      <c r="N601" t="s">
        <v>687</v>
      </c>
      <c r="O601">
        <v>0</v>
      </c>
      <c r="P601" t="s">
        <v>687</v>
      </c>
      <c r="Q601" s="2">
        <v>0</v>
      </c>
      <c r="R601" t="s">
        <v>687</v>
      </c>
      <c r="S601">
        <v>0</v>
      </c>
      <c r="T601" t="s">
        <v>687</v>
      </c>
      <c r="U601">
        <v>0</v>
      </c>
      <c r="V601" t="s">
        <v>687</v>
      </c>
      <c r="X601" t="s">
        <v>687</v>
      </c>
      <c r="Y601">
        <v>0</v>
      </c>
      <c r="AA601">
        <v>0</v>
      </c>
      <c r="AB601" t="s">
        <v>687</v>
      </c>
      <c r="AC601">
        <v>0</v>
      </c>
      <c r="AD601" t="s">
        <v>687</v>
      </c>
      <c r="AE601" t="s">
        <v>806</v>
      </c>
      <c r="AG601" t="s">
        <v>806</v>
      </c>
      <c r="AI601" s="2"/>
      <c r="AJ601" t="s">
        <v>1319</v>
      </c>
    </row>
    <row r="602" spans="1:36" x14ac:dyDescent="0.25">
      <c r="A602" t="s">
        <v>465</v>
      </c>
      <c r="B602">
        <v>972</v>
      </c>
      <c r="C602">
        <v>4</v>
      </c>
      <c r="D602" t="s">
        <v>917</v>
      </c>
      <c r="E602">
        <v>580</v>
      </c>
      <c r="F602">
        <v>14</v>
      </c>
      <c r="G602" t="s">
        <v>687</v>
      </c>
      <c r="H602" t="s">
        <v>691</v>
      </c>
      <c r="I602" t="s">
        <v>688</v>
      </c>
      <c r="J602" t="s">
        <v>687</v>
      </c>
      <c r="K602" t="s">
        <v>691</v>
      </c>
      <c r="L602" t="s">
        <v>687</v>
      </c>
      <c r="M602" t="s">
        <v>687</v>
      </c>
      <c r="N602" t="s">
        <v>687</v>
      </c>
      <c r="O602" t="s">
        <v>691</v>
      </c>
      <c r="P602" t="s">
        <v>687</v>
      </c>
      <c r="Q602" s="2">
        <v>0</v>
      </c>
      <c r="R602" t="s">
        <v>687</v>
      </c>
      <c r="S602">
        <v>0</v>
      </c>
      <c r="T602" t="s">
        <v>687</v>
      </c>
      <c r="U602">
        <v>0</v>
      </c>
      <c r="V602" t="s">
        <v>687</v>
      </c>
      <c r="X602" t="s">
        <v>687</v>
      </c>
      <c r="Y602" t="s">
        <v>691</v>
      </c>
      <c r="Z602">
        <v>1</v>
      </c>
      <c r="AA602">
        <v>0</v>
      </c>
      <c r="AB602" t="s">
        <v>687</v>
      </c>
      <c r="AC602">
        <v>0</v>
      </c>
      <c r="AD602" t="s">
        <v>687</v>
      </c>
      <c r="AE602">
        <v>42000134</v>
      </c>
      <c r="AG602">
        <v>42000133</v>
      </c>
      <c r="AH602">
        <v>1</v>
      </c>
      <c r="AI602" s="2"/>
      <c r="AJ602" t="s">
        <v>1319</v>
      </c>
    </row>
    <row r="603" spans="1:36" x14ac:dyDescent="0.25">
      <c r="A603" t="s">
        <v>924</v>
      </c>
      <c r="B603">
        <v>973</v>
      </c>
      <c r="C603">
        <v>4</v>
      </c>
      <c r="D603" t="s">
        <v>917</v>
      </c>
      <c r="E603">
        <v>580</v>
      </c>
      <c r="F603">
        <v>17</v>
      </c>
      <c r="G603" t="s">
        <v>687</v>
      </c>
      <c r="H603" t="s">
        <v>1303</v>
      </c>
      <c r="I603">
        <v>0</v>
      </c>
      <c r="J603" t="s">
        <v>687</v>
      </c>
      <c r="K603">
        <v>0</v>
      </c>
      <c r="L603" t="s">
        <v>687</v>
      </c>
      <c r="M603">
        <v>0</v>
      </c>
      <c r="N603" t="s">
        <v>687</v>
      </c>
      <c r="O603">
        <v>0</v>
      </c>
      <c r="P603" t="s">
        <v>687</v>
      </c>
      <c r="Q603" s="2">
        <v>0</v>
      </c>
      <c r="R603" t="s">
        <v>687</v>
      </c>
      <c r="S603">
        <v>0</v>
      </c>
      <c r="T603" t="s">
        <v>687</v>
      </c>
      <c r="U603">
        <v>0</v>
      </c>
      <c r="V603" t="s">
        <v>687</v>
      </c>
      <c r="X603" t="s">
        <v>687</v>
      </c>
      <c r="Y603">
        <v>0</v>
      </c>
      <c r="AA603">
        <v>0</v>
      </c>
      <c r="AB603" t="s">
        <v>687</v>
      </c>
      <c r="AC603">
        <v>0</v>
      </c>
      <c r="AD603" t="s">
        <v>687</v>
      </c>
      <c r="AE603" t="s">
        <v>806</v>
      </c>
      <c r="AG603" t="s">
        <v>806</v>
      </c>
      <c r="AI603" s="2"/>
      <c r="AJ603" t="s">
        <v>1319</v>
      </c>
    </row>
    <row r="604" spans="1:36" x14ac:dyDescent="0.25">
      <c r="A604" t="s">
        <v>925</v>
      </c>
      <c r="B604">
        <v>978</v>
      </c>
      <c r="C604">
        <v>4</v>
      </c>
      <c r="D604" t="s">
        <v>917</v>
      </c>
      <c r="E604">
        <v>580</v>
      </c>
      <c r="F604">
        <v>10</v>
      </c>
      <c r="G604" t="s">
        <v>687</v>
      </c>
      <c r="H604" t="s">
        <v>687</v>
      </c>
      <c r="I604">
        <v>0</v>
      </c>
      <c r="J604" t="s">
        <v>687</v>
      </c>
      <c r="K604">
        <v>0</v>
      </c>
      <c r="L604" t="s">
        <v>687</v>
      </c>
      <c r="M604" t="s">
        <v>687</v>
      </c>
      <c r="N604" t="s">
        <v>687</v>
      </c>
      <c r="O604" t="s">
        <v>688</v>
      </c>
      <c r="P604" t="s">
        <v>687</v>
      </c>
      <c r="Q604" s="2">
        <v>0</v>
      </c>
      <c r="R604" t="s">
        <v>687</v>
      </c>
      <c r="S604" t="s">
        <v>687</v>
      </c>
      <c r="T604" t="s">
        <v>687</v>
      </c>
      <c r="U604">
        <v>0</v>
      </c>
      <c r="V604" t="s">
        <v>687</v>
      </c>
      <c r="X604" t="s">
        <v>687</v>
      </c>
      <c r="Y604" t="s">
        <v>688</v>
      </c>
      <c r="Z604">
        <v>1</v>
      </c>
      <c r="AA604">
        <v>0</v>
      </c>
      <c r="AB604" t="s">
        <v>687</v>
      </c>
      <c r="AC604">
        <v>0</v>
      </c>
      <c r="AD604" t="s">
        <v>687</v>
      </c>
      <c r="AE604">
        <v>42001015</v>
      </c>
      <c r="AF604">
        <v>1</v>
      </c>
      <c r="AG604">
        <v>42001014</v>
      </c>
      <c r="AH604">
        <v>1</v>
      </c>
      <c r="AI604" s="2"/>
      <c r="AJ604" t="s">
        <v>1320</v>
      </c>
    </row>
    <row r="605" spans="1:36" x14ac:dyDescent="0.25">
      <c r="A605" t="s">
        <v>926</v>
      </c>
      <c r="B605">
        <v>981</v>
      </c>
      <c r="C605">
        <v>4</v>
      </c>
      <c r="D605" t="s">
        <v>917</v>
      </c>
      <c r="E605">
        <v>580</v>
      </c>
      <c r="F605">
        <v>10</v>
      </c>
      <c r="G605" t="s">
        <v>687</v>
      </c>
      <c r="H605" t="s">
        <v>691</v>
      </c>
      <c r="I605" t="s">
        <v>688</v>
      </c>
      <c r="J605" t="s">
        <v>687</v>
      </c>
      <c r="K605" t="s">
        <v>687</v>
      </c>
      <c r="L605" t="s">
        <v>687</v>
      </c>
      <c r="M605" t="s">
        <v>687</v>
      </c>
      <c r="N605" t="s">
        <v>687</v>
      </c>
      <c r="O605" t="s">
        <v>688</v>
      </c>
      <c r="P605" t="s">
        <v>687</v>
      </c>
      <c r="Q605" s="2">
        <v>0</v>
      </c>
      <c r="R605" t="s">
        <v>687</v>
      </c>
      <c r="S605" t="s">
        <v>691</v>
      </c>
      <c r="T605" t="s">
        <v>687</v>
      </c>
      <c r="U605">
        <v>0</v>
      </c>
      <c r="V605" t="s">
        <v>687</v>
      </c>
      <c r="X605" t="s">
        <v>687</v>
      </c>
      <c r="Y605" t="s">
        <v>688</v>
      </c>
      <c r="Z605">
        <v>1</v>
      </c>
      <c r="AA605">
        <v>0</v>
      </c>
      <c r="AB605" t="s">
        <v>687</v>
      </c>
      <c r="AC605">
        <v>0</v>
      </c>
      <c r="AD605" t="s">
        <v>687</v>
      </c>
      <c r="AE605">
        <v>42001055</v>
      </c>
      <c r="AF605">
        <v>1</v>
      </c>
      <c r="AG605">
        <v>42001054</v>
      </c>
      <c r="AH605">
        <v>1</v>
      </c>
      <c r="AI605" s="2"/>
      <c r="AJ605" t="s">
        <v>1318</v>
      </c>
    </row>
    <row r="606" spans="1:36" x14ac:dyDescent="0.25">
      <c r="A606" t="s">
        <v>927</v>
      </c>
      <c r="B606">
        <v>982</v>
      </c>
      <c r="C606">
        <v>4</v>
      </c>
      <c r="D606" t="s">
        <v>917</v>
      </c>
      <c r="E606">
        <v>580</v>
      </c>
      <c r="F606">
        <v>10</v>
      </c>
      <c r="G606" t="s">
        <v>687</v>
      </c>
      <c r="H606" t="s">
        <v>687</v>
      </c>
      <c r="I606">
        <v>0</v>
      </c>
      <c r="J606" t="s">
        <v>687</v>
      </c>
      <c r="K606">
        <v>0</v>
      </c>
      <c r="L606" t="s">
        <v>687</v>
      </c>
      <c r="M606" t="s">
        <v>687</v>
      </c>
      <c r="N606" t="s">
        <v>687</v>
      </c>
      <c r="O606" t="s">
        <v>688</v>
      </c>
      <c r="P606" t="s">
        <v>687</v>
      </c>
      <c r="Q606" s="2">
        <v>0</v>
      </c>
      <c r="R606" t="s">
        <v>687</v>
      </c>
      <c r="S606" t="s">
        <v>687</v>
      </c>
      <c r="T606" t="s">
        <v>687</v>
      </c>
      <c r="U606">
        <v>0</v>
      </c>
      <c r="V606" t="s">
        <v>687</v>
      </c>
      <c r="X606" t="s">
        <v>687</v>
      </c>
      <c r="Y606" t="s">
        <v>688</v>
      </c>
      <c r="Z606">
        <v>1</v>
      </c>
      <c r="AA606">
        <v>0</v>
      </c>
      <c r="AB606" t="s">
        <v>687</v>
      </c>
      <c r="AC606">
        <v>0</v>
      </c>
      <c r="AD606" t="s">
        <v>687</v>
      </c>
      <c r="AE606">
        <v>42001017</v>
      </c>
      <c r="AF606">
        <v>1</v>
      </c>
      <c r="AG606">
        <v>42001016</v>
      </c>
      <c r="AH606">
        <v>1</v>
      </c>
      <c r="AI606" s="2"/>
      <c r="AJ606" t="s">
        <v>1320</v>
      </c>
    </row>
    <row r="607" spans="1:36" x14ac:dyDescent="0.25">
      <c r="A607" t="s">
        <v>1143</v>
      </c>
      <c r="B607">
        <v>11504</v>
      </c>
      <c r="C607">
        <v>1</v>
      </c>
      <c r="D607" t="s">
        <v>740</v>
      </c>
      <c r="E607">
        <v>482</v>
      </c>
      <c r="F607">
        <v>15</v>
      </c>
      <c r="G607" t="s">
        <v>687</v>
      </c>
      <c r="H607" t="s">
        <v>687</v>
      </c>
      <c r="I607" t="s">
        <v>687</v>
      </c>
      <c r="J607" t="s">
        <v>687</v>
      </c>
      <c r="K607" t="s">
        <v>1322</v>
      </c>
      <c r="L607" t="s">
        <v>687</v>
      </c>
      <c r="M607" t="s">
        <v>687</v>
      </c>
      <c r="N607" t="s">
        <v>687</v>
      </c>
      <c r="O607" t="s">
        <v>687</v>
      </c>
      <c r="P607" t="s">
        <v>687</v>
      </c>
      <c r="Q607" s="2">
        <v>0</v>
      </c>
      <c r="R607" t="s">
        <v>687</v>
      </c>
      <c r="S607">
        <v>0</v>
      </c>
      <c r="T607" t="s">
        <v>687</v>
      </c>
      <c r="U607">
        <v>0</v>
      </c>
      <c r="V607" t="s">
        <v>687</v>
      </c>
      <c r="X607" t="s">
        <v>687</v>
      </c>
      <c r="Y607" t="s">
        <v>688</v>
      </c>
      <c r="Z607">
        <v>1</v>
      </c>
      <c r="AA607">
        <v>0</v>
      </c>
      <c r="AB607" t="s">
        <v>687</v>
      </c>
      <c r="AC607">
        <v>0</v>
      </c>
      <c r="AD607" t="s">
        <v>687</v>
      </c>
      <c r="AE607">
        <v>47000850</v>
      </c>
      <c r="AG607">
        <v>47000346</v>
      </c>
      <c r="AH607">
        <v>1</v>
      </c>
      <c r="AI607" s="2"/>
      <c r="AJ607" t="s">
        <v>1320</v>
      </c>
    </row>
    <row r="608" spans="1:36" x14ac:dyDescent="0.25">
      <c r="A608" t="s">
        <v>312</v>
      </c>
      <c r="B608">
        <v>675</v>
      </c>
      <c r="C608">
        <v>2</v>
      </c>
      <c r="D608" t="s">
        <v>891</v>
      </c>
      <c r="E608">
        <v>326</v>
      </c>
      <c r="F608">
        <v>11</v>
      </c>
      <c r="G608" t="s">
        <v>687</v>
      </c>
      <c r="H608" t="s">
        <v>702</v>
      </c>
      <c r="I608" t="s">
        <v>691</v>
      </c>
      <c r="J608" t="s">
        <v>687</v>
      </c>
      <c r="K608" t="s">
        <v>691</v>
      </c>
      <c r="L608" t="s">
        <v>687</v>
      </c>
      <c r="M608" t="s">
        <v>687</v>
      </c>
      <c r="N608" t="s">
        <v>687</v>
      </c>
      <c r="O608" t="s">
        <v>691</v>
      </c>
      <c r="P608" t="s">
        <v>687</v>
      </c>
      <c r="Q608" s="2">
        <v>0</v>
      </c>
      <c r="R608" t="s">
        <v>687</v>
      </c>
      <c r="S608">
        <v>0</v>
      </c>
      <c r="T608" t="s">
        <v>687</v>
      </c>
      <c r="U608">
        <v>0</v>
      </c>
      <c r="V608" t="s">
        <v>687</v>
      </c>
      <c r="X608" t="s">
        <v>687</v>
      </c>
      <c r="Y608" t="s">
        <v>702</v>
      </c>
      <c r="Z608">
        <v>1</v>
      </c>
      <c r="AA608">
        <v>0</v>
      </c>
      <c r="AB608" t="s">
        <v>687</v>
      </c>
      <c r="AC608">
        <v>0</v>
      </c>
      <c r="AD608" t="s">
        <v>687</v>
      </c>
      <c r="AE608">
        <v>51000206</v>
      </c>
      <c r="AG608">
        <v>51000062</v>
      </c>
      <c r="AH608">
        <v>1</v>
      </c>
      <c r="AI608" s="2"/>
      <c r="AJ608" t="s">
        <v>1318</v>
      </c>
    </row>
    <row r="609" spans="1:36" x14ac:dyDescent="0.25">
      <c r="A609" t="s">
        <v>224</v>
      </c>
      <c r="B609">
        <v>510</v>
      </c>
      <c r="C609">
        <v>1</v>
      </c>
      <c r="D609" t="s">
        <v>757</v>
      </c>
      <c r="E609">
        <v>615</v>
      </c>
      <c r="F609">
        <v>10</v>
      </c>
      <c r="G609" t="s">
        <v>687</v>
      </c>
      <c r="H609" t="s">
        <v>702</v>
      </c>
      <c r="I609" t="s">
        <v>691</v>
      </c>
      <c r="J609" t="s">
        <v>687</v>
      </c>
      <c r="K609" t="s">
        <v>688</v>
      </c>
      <c r="L609" t="s">
        <v>687</v>
      </c>
      <c r="M609" t="s">
        <v>687</v>
      </c>
      <c r="N609" t="s">
        <v>687</v>
      </c>
      <c r="O609" t="s">
        <v>687</v>
      </c>
      <c r="P609" t="s">
        <v>687</v>
      </c>
      <c r="Q609" s="2">
        <v>0</v>
      </c>
      <c r="R609">
        <v>0</v>
      </c>
      <c r="S609">
        <v>0</v>
      </c>
      <c r="T609">
        <v>0</v>
      </c>
      <c r="U609" t="s">
        <v>691</v>
      </c>
      <c r="V609" t="s">
        <v>687</v>
      </c>
      <c r="X609" t="s">
        <v>687</v>
      </c>
      <c r="Y609" t="s">
        <v>691</v>
      </c>
      <c r="Z609">
        <v>2</v>
      </c>
      <c r="AA609">
        <v>0</v>
      </c>
      <c r="AB609" t="s">
        <v>687</v>
      </c>
      <c r="AC609" t="s">
        <v>702</v>
      </c>
      <c r="AD609" t="s">
        <v>687</v>
      </c>
      <c r="AE609">
        <v>21001686</v>
      </c>
      <c r="AF609">
        <v>1</v>
      </c>
      <c r="AG609">
        <v>21000357</v>
      </c>
      <c r="AH609">
        <v>1</v>
      </c>
      <c r="AI609" s="2"/>
      <c r="AJ609" t="s">
        <v>1318</v>
      </c>
    </row>
    <row r="610" spans="1:36" x14ac:dyDescent="0.25">
      <c r="A610" t="s">
        <v>928</v>
      </c>
      <c r="B610">
        <v>983</v>
      </c>
      <c r="C610">
        <v>4</v>
      </c>
      <c r="D610" t="s">
        <v>917</v>
      </c>
      <c r="E610">
        <v>550</v>
      </c>
      <c r="F610">
        <v>11</v>
      </c>
      <c r="G610" t="s">
        <v>929</v>
      </c>
      <c r="H610" t="s">
        <v>1303</v>
      </c>
      <c r="I610">
        <v>0</v>
      </c>
      <c r="J610" t="s">
        <v>929</v>
      </c>
      <c r="K610">
        <v>0</v>
      </c>
      <c r="L610" t="s">
        <v>929</v>
      </c>
      <c r="M610">
        <v>0</v>
      </c>
      <c r="N610" t="s">
        <v>929</v>
      </c>
      <c r="O610">
        <v>0</v>
      </c>
      <c r="P610" t="s">
        <v>929</v>
      </c>
      <c r="Q610" s="2">
        <v>0</v>
      </c>
      <c r="R610" t="s">
        <v>929</v>
      </c>
      <c r="S610">
        <v>0</v>
      </c>
      <c r="T610" t="s">
        <v>929</v>
      </c>
      <c r="U610">
        <v>0</v>
      </c>
      <c r="V610" t="s">
        <v>687</v>
      </c>
      <c r="X610" t="s">
        <v>929</v>
      </c>
      <c r="Y610">
        <v>0</v>
      </c>
      <c r="AA610">
        <v>0</v>
      </c>
      <c r="AB610" t="s">
        <v>929</v>
      </c>
      <c r="AC610">
        <v>0</v>
      </c>
      <c r="AD610" t="s">
        <v>929</v>
      </c>
      <c r="AE610">
        <v>42001067</v>
      </c>
      <c r="AG610">
        <v>42000069</v>
      </c>
      <c r="AI610" s="2"/>
      <c r="AJ610" t="s">
        <v>1319</v>
      </c>
    </row>
    <row r="611" spans="1:36" x14ac:dyDescent="0.25">
      <c r="A611" t="s">
        <v>48</v>
      </c>
      <c r="B611">
        <v>143</v>
      </c>
      <c r="C611">
        <v>1</v>
      </c>
      <c r="D611" t="s">
        <v>729</v>
      </c>
      <c r="E611">
        <v>540</v>
      </c>
      <c r="F611">
        <v>9</v>
      </c>
      <c r="G611" t="s">
        <v>687</v>
      </c>
      <c r="H611" t="s">
        <v>702</v>
      </c>
      <c r="I611" t="s">
        <v>691</v>
      </c>
      <c r="J611" t="s">
        <v>687</v>
      </c>
      <c r="K611" t="s">
        <v>691</v>
      </c>
      <c r="L611" t="s">
        <v>687</v>
      </c>
      <c r="M611" t="s">
        <v>687</v>
      </c>
      <c r="N611" t="s">
        <v>687</v>
      </c>
      <c r="O611" t="s">
        <v>691</v>
      </c>
      <c r="P611" t="s">
        <v>687</v>
      </c>
      <c r="Q611" s="2">
        <v>0</v>
      </c>
      <c r="R611" t="s">
        <v>687</v>
      </c>
      <c r="S611" t="s">
        <v>691</v>
      </c>
      <c r="T611" t="s">
        <v>687</v>
      </c>
      <c r="U611">
        <v>0</v>
      </c>
      <c r="V611" t="s">
        <v>687</v>
      </c>
      <c r="X611" t="s">
        <v>687</v>
      </c>
      <c r="Y611" t="s">
        <v>702</v>
      </c>
      <c r="Z611">
        <v>1</v>
      </c>
      <c r="AA611">
        <v>0</v>
      </c>
      <c r="AB611" t="s">
        <v>687</v>
      </c>
      <c r="AC611" t="s">
        <v>702</v>
      </c>
      <c r="AD611" t="s">
        <v>687</v>
      </c>
      <c r="AE611">
        <v>41000165</v>
      </c>
      <c r="AF611">
        <v>1</v>
      </c>
      <c r="AG611">
        <v>41000008</v>
      </c>
      <c r="AH611">
        <v>1</v>
      </c>
      <c r="AI611" s="2"/>
      <c r="AJ611" t="s">
        <v>1318</v>
      </c>
    </row>
    <row r="612" spans="1:36" x14ac:dyDescent="0.25">
      <c r="A612" t="s">
        <v>1029</v>
      </c>
      <c r="B612">
        <v>2204</v>
      </c>
      <c r="C612">
        <v>2</v>
      </c>
      <c r="D612" t="s">
        <v>896</v>
      </c>
      <c r="E612">
        <v>219</v>
      </c>
      <c r="F612">
        <v>5</v>
      </c>
      <c r="G612" t="s">
        <v>687</v>
      </c>
      <c r="H612" t="s">
        <v>690</v>
      </c>
      <c r="I612" t="s">
        <v>691</v>
      </c>
      <c r="J612" t="s">
        <v>687</v>
      </c>
      <c r="K612" t="s">
        <v>691</v>
      </c>
      <c r="L612" t="s">
        <v>687</v>
      </c>
      <c r="M612" t="s">
        <v>687</v>
      </c>
      <c r="N612" t="s">
        <v>687</v>
      </c>
      <c r="O612" t="s">
        <v>687</v>
      </c>
      <c r="P612" t="s">
        <v>687</v>
      </c>
      <c r="Q612" s="2">
        <v>0</v>
      </c>
      <c r="R612" t="s">
        <v>687</v>
      </c>
      <c r="S612" t="s">
        <v>688</v>
      </c>
      <c r="T612" t="s">
        <v>687</v>
      </c>
      <c r="U612">
        <v>0</v>
      </c>
      <c r="V612" t="s">
        <v>687</v>
      </c>
      <c r="X612" t="s">
        <v>687</v>
      </c>
      <c r="Y612" t="s">
        <v>690</v>
      </c>
      <c r="Z612">
        <v>1</v>
      </c>
      <c r="AA612">
        <v>0</v>
      </c>
      <c r="AB612" t="s">
        <v>687</v>
      </c>
      <c r="AC612">
        <v>0</v>
      </c>
      <c r="AD612" t="s">
        <v>687</v>
      </c>
      <c r="AE612">
        <v>49000233</v>
      </c>
      <c r="AF612">
        <v>1</v>
      </c>
      <c r="AG612">
        <v>49000232</v>
      </c>
      <c r="AH612">
        <v>1</v>
      </c>
      <c r="AI612" s="2"/>
      <c r="AJ612" t="s">
        <v>1318</v>
      </c>
    </row>
    <row r="613" spans="1:36" x14ac:dyDescent="0.25">
      <c r="A613" t="s">
        <v>801</v>
      </c>
      <c r="B613">
        <v>353</v>
      </c>
      <c r="C613">
        <v>1</v>
      </c>
      <c r="D613" t="s">
        <v>764</v>
      </c>
      <c r="E613">
        <v>851</v>
      </c>
      <c r="F613">
        <v>12</v>
      </c>
      <c r="G613" t="s">
        <v>687</v>
      </c>
      <c r="H613" t="s">
        <v>691</v>
      </c>
      <c r="I613" t="s">
        <v>687</v>
      </c>
      <c r="J613" t="s">
        <v>687</v>
      </c>
      <c r="K613" t="s">
        <v>688</v>
      </c>
      <c r="L613" t="s">
        <v>687</v>
      </c>
      <c r="M613" t="s">
        <v>687</v>
      </c>
      <c r="N613" t="s">
        <v>687</v>
      </c>
      <c r="O613" t="s">
        <v>691</v>
      </c>
      <c r="P613" t="s">
        <v>687</v>
      </c>
      <c r="Q613" s="2">
        <v>0</v>
      </c>
      <c r="R613" t="s">
        <v>687</v>
      </c>
      <c r="S613">
        <v>0</v>
      </c>
      <c r="T613" t="s">
        <v>687</v>
      </c>
      <c r="U613">
        <v>0</v>
      </c>
      <c r="V613" t="s">
        <v>687</v>
      </c>
      <c r="X613" t="s">
        <v>687</v>
      </c>
      <c r="Y613" t="s">
        <v>691</v>
      </c>
      <c r="Z613">
        <v>1</v>
      </c>
      <c r="AA613">
        <v>0</v>
      </c>
      <c r="AB613" t="s">
        <v>687</v>
      </c>
      <c r="AC613">
        <v>0</v>
      </c>
      <c r="AD613" t="s">
        <v>687</v>
      </c>
      <c r="AE613">
        <v>10000775</v>
      </c>
      <c r="AG613">
        <v>10000774</v>
      </c>
      <c r="AH613">
        <v>1</v>
      </c>
      <c r="AI613" s="2"/>
      <c r="AJ613" t="s">
        <v>1318</v>
      </c>
    </row>
    <row r="614" spans="1:36" x14ac:dyDescent="0.25">
      <c r="A614" t="s">
        <v>370</v>
      </c>
      <c r="B614">
        <v>775</v>
      </c>
      <c r="C614">
        <v>2</v>
      </c>
      <c r="D614" t="s">
        <v>895</v>
      </c>
      <c r="E614">
        <v>101</v>
      </c>
      <c r="F614">
        <v>10</v>
      </c>
      <c r="G614" t="s">
        <v>687</v>
      </c>
      <c r="H614" t="s">
        <v>690</v>
      </c>
      <c r="I614" t="s">
        <v>691</v>
      </c>
      <c r="J614" t="s">
        <v>687</v>
      </c>
      <c r="K614" t="s">
        <v>691</v>
      </c>
      <c r="L614" t="s">
        <v>687</v>
      </c>
      <c r="M614" t="s">
        <v>687</v>
      </c>
      <c r="N614" t="s">
        <v>687</v>
      </c>
      <c r="O614" t="s">
        <v>687</v>
      </c>
      <c r="P614" t="s">
        <v>687</v>
      </c>
      <c r="Q614" s="2">
        <v>0</v>
      </c>
      <c r="R614" t="s">
        <v>687</v>
      </c>
      <c r="S614" t="s">
        <v>687</v>
      </c>
      <c r="T614" t="s">
        <v>687</v>
      </c>
      <c r="U614">
        <v>0</v>
      </c>
      <c r="V614" t="s">
        <v>687</v>
      </c>
      <c r="X614" t="s">
        <v>687</v>
      </c>
      <c r="Y614" t="s">
        <v>690</v>
      </c>
      <c r="Z614">
        <v>1</v>
      </c>
      <c r="AA614">
        <v>0</v>
      </c>
      <c r="AB614" t="s">
        <v>687</v>
      </c>
      <c r="AC614">
        <v>0</v>
      </c>
      <c r="AD614" t="s">
        <v>687</v>
      </c>
      <c r="AE614">
        <v>53000190</v>
      </c>
      <c r="AF614">
        <v>1</v>
      </c>
      <c r="AG614">
        <v>53000080</v>
      </c>
      <c r="AH614">
        <v>1</v>
      </c>
      <c r="AI614" s="2"/>
      <c r="AJ614" t="s">
        <v>1318</v>
      </c>
    </row>
    <row r="615" spans="1:36" x14ac:dyDescent="0.25">
      <c r="A615" t="s">
        <v>371</v>
      </c>
      <c r="B615">
        <v>776</v>
      </c>
      <c r="C615">
        <v>2</v>
      </c>
      <c r="D615" t="s">
        <v>895</v>
      </c>
      <c r="E615">
        <v>101</v>
      </c>
      <c r="F615">
        <v>10</v>
      </c>
      <c r="G615" t="s">
        <v>687</v>
      </c>
      <c r="H615" t="s">
        <v>702</v>
      </c>
      <c r="I615" t="s">
        <v>691</v>
      </c>
      <c r="J615" t="s">
        <v>687</v>
      </c>
      <c r="K615" t="s">
        <v>691</v>
      </c>
      <c r="L615" t="s">
        <v>687</v>
      </c>
      <c r="M615" t="s">
        <v>687</v>
      </c>
      <c r="N615" t="s">
        <v>687</v>
      </c>
      <c r="O615" t="s">
        <v>687</v>
      </c>
      <c r="P615" t="s">
        <v>687</v>
      </c>
      <c r="Q615" s="2">
        <v>0</v>
      </c>
      <c r="R615">
        <v>0</v>
      </c>
      <c r="S615">
        <v>0</v>
      </c>
      <c r="T615">
        <v>0</v>
      </c>
      <c r="U615" t="s">
        <v>687</v>
      </c>
      <c r="V615" t="s">
        <v>687</v>
      </c>
      <c r="X615" t="s">
        <v>687</v>
      </c>
      <c r="Y615" t="s">
        <v>691</v>
      </c>
      <c r="Z615">
        <v>2</v>
      </c>
      <c r="AA615">
        <v>0</v>
      </c>
      <c r="AB615" t="s">
        <v>687</v>
      </c>
      <c r="AC615" t="s">
        <v>702</v>
      </c>
      <c r="AD615" t="s">
        <v>687</v>
      </c>
      <c r="AE615">
        <v>53000158</v>
      </c>
      <c r="AF615">
        <v>1</v>
      </c>
      <c r="AG615">
        <v>53000053</v>
      </c>
      <c r="AH615">
        <v>1</v>
      </c>
      <c r="AI615" s="2"/>
      <c r="AJ615" t="s">
        <v>1318</v>
      </c>
    </row>
    <row r="616" spans="1:36" x14ac:dyDescent="0.25">
      <c r="A616" t="s">
        <v>856</v>
      </c>
      <c r="B616">
        <v>511</v>
      </c>
      <c r="C616">
        <v>1</v>
      </c>
      <c r="D616" t="s">
        <v>757</v>
      </c>
      <c r="E616">
        <v>740</v>
      </c>
      <c r="F616">
        <v>9</v>
      </c>
      <c r="G616" t="s">
        <v>687</v>
      </c>
      <c r="H616" t="s">
        <v>1303</v>
      </c>
      <c r="I616">
        <v>0</v>
      </c>
      <c r="J616" t="s">
        <v>687</v>
      </c>
      <c r="K616">
        <v>0</v>
      </c>
      <c r="L616" t="s">
        <v>687</v>
      </c>
      <c r="M616">
        <v>0</v>
      </c>
      <c r="N616" t="s">
        <v>687</v>
      </c>
      <c r="O616">
        <v>0</v>
      </c>
      <c r="P616" t="s">
        <v>687</v>
      </c>
      <c r="Q616" s="2">
        <v>0</v>
      </c>
      <c r="R616" t="s">
        <v>687</v>
      </c>
      <c r="S616">
        <v>0</v>
      </c>
      <c r="T616" t="s">
        <v>687</v>
      </c>
      <c r="U616">
        <v>0</v>
      </c>
      <c r="V616" t="s">
        <v>687</v>
      </c>
      <c r="X616" t="s">
        <v>687</v>
      </c>
      <c r="Y616">
        <v>0</v>
      </c>
      <c r="AA616">
        <v>0</v>
      </c>
      <c r="AB616" t="s">
        <v>687</v>
      </c>
      <c r="AC616">
        <v>0</v>
      </c>
      <c r="AD616" t="s">
        <v>687</v>
      </c>
      <c r="AE616">
        <v>21001514</v>
      </c>
      <c r="AG616">
        <v>21000321</v>
      </c>
      <c r="AI616" s="2"/>
      <c r="AJ616" t="s">
        <v>1319</v>
      </c>
    </row>
    <row r="617" spans="1:36" x14ac:dyDescent="0.25">
      <c r="A617" t="s">
        <v>722</v>
      </c>
      <c r="B617">
        <v>74</v>
      </c>
      <c r="C617">
        <v>1</v>
      </c>
      <c r="D617" t="s">
        <v>708</v>
      </c>
      <c r="E617">
        <v>573</v>
      </c>
      <c r="F617">
        <v>1</v>
      </c>
      <c r="G617" t="s">
        <v>687</v>
      </c>
      <c r="H617" t="s">
        <v>688</v>
      </c>
      <c r="I617" t="s">
        <v>688</v>
      </c>
      <c r="J617" t="s">
        <v>687</v>
      </c>
      <c r="K617" t="s">
        <v>688</v>
      </c>
      <c r="L617" t="s">
        <v>687</v>
      </c>
      <c r="M617" t="s">
        <v>688</v>
      </c>
      <c r="N617" t="s">
        <v>687</v>
      </c>
      <c r="O617">
        <v>0</v>
      </c>
      <c r="P617" t="s">
        <v>687</v>
      </c>
      <c r="Q617" s="2">
        <v>0</v>
      </c>
      <c r="R617" t="s">
        <v>687</v>
      </c>
      <c r="S617" t="s">
        <v>688</v>
      </c>
      <c r="T617" t="s">
        <v>687</v>
      </c>
      <c r="U617">
        <v>0</v>
      </c>
      <c r="V617" t="s">
        <v>687</v>
      </c>
      <c r="X617" t="s">
        <v>687</v>
      </c>
      <c r="Y617" t="s">
        <v>688</v>
      </c>
      <c r="Z617">
        <v>1</v>
      </c>
      <c r="AA617">
        <v>0</v>
      </c>
      <c r="AB617" t="s">
        <v>687</v>
      </c>
      <c r="AC617">
        <v>0</v>
      </c>
      <c r="AD617" t="s">
        <v>687</v>
      </c>
      <c r="AE617">
        <v>30000484</v>
      </c>
      <c r="AF617">
        <v>1</v>
      </c>
      <c r="AG617">
        <v>30000036</v>
      </c>
      <c r="AH617">
        <v>1</v>
      </c>
      <c r="AI617" s="2"/>
      <c r="AJ617" t="s">
        <v>1320</v>
      </c>
    </row>
    <row r="618" spans="1:36" x14ac:dyDescent="0.25">
      <c r="A618" t="s">
        <v>144</v>
      </c>
      <c r="B618">
        <v>354</v>
      </c>
      <c r="C618">
        <v>1</v>
      </c>
      <c r="D618" t="s">
        <v>764</v>
      </c>
      <c r="E618">
        <v>787</v>
      </c>
      <c r="F618">
        <v>11</v>
      </c>
      <c r="G618" t="s">
        <v>687</v>
      </c>
      <c r="H618" t="s">
        <v>702</v>
      </c>
      <c r="I618" t="s">
        <v>691</v>
      </c>
      <c r="J618" t="s">
        <v>687</v>
      </c>
      <c r="K618" t="s">
        <v>691</v>
      </c>
      <c r="L618" t="s">
        <v>687</v>
      </c>
      <c r="M618" t="s">
        <v>687</v>
      </c>
      <c r="N618" t="s">
        <v>687</v>
      </c>
      <c r="O618" t="s">
        <v>691</v>
      </c>
      <c r="P618" t="s">
        <v>687</v>
      </c>
      <c r="Q618" s="2">
        <v>0</v>
      </c>
      <c r="R618" t="s">
        <v>687</v>
      </c>
      <c r="S618">
        <v>0</v>
      </c>
      <c r="T618" t="s">
        <v>687</v>
      </c>
      <c r="U618">
        <v>0</v>
      </c>
      <c r="V618" t="s">
        <v>687</v>
      </c>
      <c r="X618" t="s">
        <v>687</v>
      </c>
      <c r="Y618" t="s">
        <v>702</v>
      </c>
      <c r="Z618">
        <v>1</v>
      </c>
      <c r="AA618">
        <v>0</v>
      </c>
      <c r="AB618" t="s">
        <v>687</v>
      </c>
      <c r="AC618">
        <v>0</v>
      </c>
      <c r="AD618" t="s">
        <v>687</v>
      </c>
      <c r="AE618">
        <v>1000083</v>
      </c>
      <c r="AG618">
        <v>1000036</v>
      </c>
      <c r="AH618">
        <v>1</v>
      </c>
      <c r="AI618" s="2"/>
      <c r="AJ618" t="s">
        <v>1318</v>
      </c>
    </row>
    <row r="619" spans="1:36" x14ac:dyDescent="0.25">
      <c r="A619" t="s">
        <v>752</v>
      </c>
      <c r="B619">
        <v>199</v>
      </c>
      <c r="C619">
        <v>1</v>
      </c>
      <c r="D619" t="s">
        <v>692</v>
      </c>
      <c r="E619">
        <v>440</v>
      </c>
      <c r="F619">
        <v>9</v>
      </c>
      <c r="G619" t="s">
        <v>687</v>
      </c>
      <c r="H619" t="s">
        <v>691</v>
      </c>
      <c r="I619" t="s">
        <v>688</v>
      </c>
      <c r="J619" t="s">
        <v>687</v>
      </c>
      <c r="K619" t="s">
        <v>688</v>
      </c>
      <c r="L619" t="s">
        <v>687</v>
      </c>
      <c r="M619" t="s">
        <v>687</v>
      </c>
      <c r="N619" t="s">
        <v>687</v>
      </c>
      <c r="O619">
        <v>0</v>
      </c>
      <c r="P619" t="s">
        <v>687</v>
      </c>
      <c r="Q619" s="2">
        <v>0</v>
      </c>
      <c r="R619" t="s">
        <v>687</v>
      </c>
      <c r="S619" t="s">
        <v>687</v>
      </c>
      <c r="T619" t="s">
        <v>687</v>
      </c>
      <c r="U619">
        <v>0</v>
      </c>
      <c r="V619" t="s">
        <v>687</v>
      </c>
      <c r="X619" t="s">
        <v>687</v>
      </c>
      <c r="Y619" t="s">
        <v>688</v>
      </c>
      <c r="Z619">
        <v>1</v>
      </c>
      <c r="AA619">
        <v>0</v>
      </c>
      <c r="AB619" t="s">
        <v>687</v>
      </c>
      <c r="AC619">
        <v>0</v>
      </c>
      <c r="AD619" t="s">
        <v>687</v>
      </c>
      <c r="AE619">
        <v>45000193</v>
      </c>
      <c r="AF619">
        <v>1</v>
      </c>
      <c r="AG619">
        <v>45000191</v>
      </c>
      <c r="AH619">
        <v>1</v>
      </c>
      <c r="AI619" s="2"/>
      <c r="AJ619" t="s">
        <v>1319</v>
      </c>
    </row>
    <row r="620" spans="1:36" x14ac:dyDescent="0.25">
      <c r="A620" t="s">
        <v>337</v>
      </c>
      <c r="B620">
        <v>718</v>
      </c>
      <c r="C620">
        <v>2</v>
      </c>
      <c r="D620" t="s">
        <v>896</v>
      </c>
      <c r="E620">
        <v>250</v>
      </c>
      <c r="F620">
        <v>11</v>
      </c>
      <c r="G620" t="s">
        <v>687</v>
      </c>
      <c r="H620" t="s">
        <v>691</v>
      </c>
      <c r="I620">
        <v>0</v>
      </c>
      <c r="J620" t="s">
        <v>687</v>
      </c>
      <c r="K620">
        <v>0</v>
      </c>
      <c r="L620" t="s">
        <v>687</v>
      </c>
      <c r="M620" t="s">
        <v>687</v>
      </c>
      <c r="N620" t="s">
        <v>687</v>
      </c>
      <c r="O620" t="s">
        <v>688</v>
      </c>
      <c r="P620" t="s">
        <v>687</v>
      </c>
      <c r="Q620" s="2">
        <v>0</v>
      </c>
      <c r="R620" t="s">
        <v>687</v>
      </c>
      <c r="S620">
        <v>0</v>
      </c>
      <c r="T620" t="s">
        <v>687</v>
      </c>
      <c r="U620">
        <v>0</v>
      </c>
      <c r="V620" t="s">
        <v>687</v>
      </c>
      <c r="X620" t="s">
        <v>687</v>
      </c>
      <c r="Y620" t="s">
        <v>691</v>
      </c>
      <c r="Z620">
        <v>1</v>
      </c>
      <c r="AA620">
        <v>0</v>
      </c>
      <c r="AB620" t="s">
        <v>687</v>
      </c>
      <c r="AC620">
        <v>0</v>
      </c>
      <c r="AD620" t="s">
        <v>687</v>
      </c>
      <c r="AE620">
        <v>52000126</v>
      </c>
      <c r="AG620">
        <v>52000016</v>
      </c>
      <c r="AH620">
        <v>1</v>
      </c>
      <c r="AI620" s="2"/>
      <c r="AJ620" t="s">
        <v>1318</v>
      </c>
    </row>
    <row r="621" spans="1:36" x14ac:dyDescent="0.25">
      <c r="A621" t="s">
        <v>833</v>
      </c>
      <c r="B621">
        <v>422</v>
      </c>
      <c r="C621">
        <v>1</v>
      </c>
      <c r="D621" t="s">
        <v>830</v>
      </c>
      <c r="E621">
        <v>846</v>
      </c>
      <c r="F621">
        <v>13</v>
      </c>
      <c r="G621" t="s">
        <v>687</v>
      </c>
      <c r="H621" t="s">
        <v>702</v>
      </c>
      <c r="I621" t="s">
        <v>691</v>
      </c>
      <c r="J621" t="s">
        <v>687</v>
      </c>
      <c r="K621" t="s">
        <v>691</v>
      </c>
      <c r="L621" t="s">
        <v>687</v>
      </c>
      <c r="M621" t="s">
        <v>687</v>
      </c>
      <c r="N621" t="s">
        <v>687</v>
      </c>
      <c r="O621" t="s">
        <v>691</v>
      </c>
      <c r="P621" t="s">
        <v>687</v>
      </c>
      <c r="Q621" s="2">
        <v>0</v>
      </c>
      <c r="R621" t="s">
        <v>687</v>
      </c>
      <c r="S621" t="s">
        <v>690</v>
      </c>
      <c r="T621" t="s">
        <v>687</v>
      </c>
      <c r="U621">
        <v>0</v>
      </c>
      <c r="V621" t="s">
        <v>687</v>
      </c>
      <c r="X621" t="s">
        <v>687</v>
      </c>
      <c r="Y621" t="s">
        <v>702</v>
      </c>
      <c r="Z621">
        <v>1</v>
      </c>
      <c r="AA621">
        <v>0</v>
      </c>
      <c r="AB621" t="s">
        <v>687</v>
      </c>
      <c r="AC621">
        <v>0</v>
      </c>
      <c r="AD621" t="s">
        <v>687</v>
      </c>
      <c r="AE621">
        <v>15001055</v>
      </c>
      <c r="AF621">
        <v>1</v>
      </c>
      <c r="AG621">
        <v>15000049</v>
      </c>
      <c r="AH621">
        <v>1</v>
      </c>
      <c r="AI621" s="2"/>
      <c r="AJ621" t="s">
        <v>1318</v>
      </c>
    </row>
    <row r="622" spans="1:36" x14ac:dyDescent="0.25">
      <c r="A622" t="s">
        <v>1078</v>
      </c>
      <c r="B622">
        <v>6181</v>
      </c>
      <c r="C622">
        <v>1</v>
      </c>
      <c r="D622" t="s">
        <v>757</v>
      </c>
      <c r="E622">
        <v>740</v>
      </c>
      <c r="F622">
        <v>1</v>
      </c>
      <c r="G622" t="s">
        <v>687</v>
      </c>
      <c r="H622" t="s">
        <v>1303</v>
      </c>
      <c r="I622">
        <v>0</v>
      </c>
      <c r="J622" t="s">
        <v>687</v>
      </c>
      <c r="K622">
        <v>0</v>
      </c>
      <c r="L622" t="s">
        <v>687</v>
      </c>
      <c r="M622">
        <v>0</v>
      </c>
      <c r="N622" t="s">
        <v>687</v>
      </c>
      <c r="O622">
        <v>0</v>
      </c>
      <c r="P622" t="s">
        <v>687</v>
      </c>
      <c r="Q622" s="2">
        <v>0</v>
      </c>
      <c r="R622" t="s">
        <v>687</v>
      </c>
      <c r="S622">
        <v>0</v>
      </c>
      <c r="T622" t="s">
        <v>687</v>
      </c>
      <c r="U622">
        <v>0</v>
      </c>
      <c r="V622" t="s">
        <v>687</v>
      </c>
      <c r="X622" t="s">
        <v>687</v>
      </c>
      <c r="Y622">
        <v>0</v>
      </c>
      <c r="AA622">
        <v>0</v>
      </c>
      <c r="AB622" t="s">
        <v>687</v>
      </c>
      <c r="AC622">
        <v>0</v>
      </c>
      <c r="AD622" t="s">
        <v>687</v>
      </c>
      <c r="AE622">
        <v>21006435</v>
      </c>
      <c r="AG622">
        <v>21000812</v>
      </c>
      <c r="AI622" s="2"/>
      <c r="AJ622" t="s">
        <v>1319</v>
      </c>
    </row>
    <row r="623" spans="1:36" x14ac:dyDescent="0.25">
      <c r="A623" t="s">
        <v>844</v>
      </c>
      <c r="B623">
        <v>438</v>
      </c>
      <c r="C623">
        <v>1</v>
      </c>
      <c r="D623" t="s">
        <v>835</v>
      </c>
      <c r="E623">
        <v>657</v>
      </c>
      <c r="F623">
        <v>9</v>
      </c>
      <c r="G623" t="s">
        <v>687</v>
      </c>
      <c r="H623" t="s">
        <v>688</v>
      </c>
      <c r="I623" t="s">
        <v>688</v>
      </c>
      <c r="J623" t="s">
        <v>687</v>
      </c>
      <c r="K623" t="s">
        <v>688</v>
      </c>
      <c r="L623" t="s">
        <v>687</v>
      </c>
      <c r="M623" t="s">
        <v>688</v>
      </c>
      <c r="N623" t="s">
        <v>687</v>
      </c>
      <c r="O623">
        <v>0</v>
      </c>
      <c r="P623" t="s">
        <v>687</v>
      </c>
      <c r="Q623" s="2">
        <v>0</v>
      </c>
      <c r="R623" t="s">
        <v>687</v>
      </c>
      <c r="S623" t="s">
        <v>688</v>
      </c>
      <c r="T623" t="s">
        <v>687</v>
      </c>
      <c r="U623">
        <v>0</v>
      </c>
      <c r="V623" t="s">
        <v>687</v>
      </c>
      <c r="X623" t="s">
        <v>687</v>
      </c>
      <c r="Y623" t="s">
        <v>688</v>
      </c>
      <c r="Z623">
        <v>1</v>
      </c>
      <c r="AA623">
        <v>0</v>
      </c>
      <c r="AB623" t="s">
        <v>687</v>
      </c>
      <c r="AC623">
        <v>0</v>
      </c>
      <c r="AD623" t="s">
        <v>687</v>
      </c>
      <c r="AE623">
        <v>25001320</v>
      </c>
      <c r="AF623">
        <v>1</v>
      </c>
      <c r="AG623">
        <v>25001319</v>
      </c>
      <c r="AH623">
        <v>1</v>
      </c>
      <c r="AI623" s="2"/>
      <c r="AJ623" t="s">
        <v>1320</v>
      </c>
    </row>
    <row r="624" spans="1:36" x14ac:dyDescent="0.25">
      <c r="A624" t="s">
        <v>845</v>
      </c>
      <c r="B624">
        <v>439</v>
      </c>
      <c r="C624">
        <v>1</v>
      </c>
      <c r="D624" t="s">
        <v>835</v>
      </c>
      <c r="E624">
        <v>756</v>
      </c>
      <c r="F624">
        <v>10</v>
      </c>
      <c r="G624" t="s">
        <v>687</v>
      </c>
      <c r="H624" t="s">
        <v>687</v>
      </c>
      <c r="I624" t="s">
        <v>688</v>
      </c>
      <c r="J624" t="s">
        <v>687</v>
      </c>
      <c r="K624" t="s">
        <v>687</v>
      </c>
      <c r="L624" t="s">
        <v>687</v>
      </c>
      <c r="M624" t="s">
        <v>687</v>
      </c>
      <c r="N624" t="s">
        <v>687</v>
      </c>
      <c r="O624" t="s">
        <v>687</v>
      </c>
      <c r="P624" t="s">
        <v>687</v>
      </c>
      <c r="Q624" s="2">
        <v>0</v>
      </c>
      <c r="R624" t="s">
        <v>687</v>
      </c>
      <c r="S624" t="s">
        <v>687</v>
      </c>
      <c r="T624" t="s">
        <v>687</v>
      </c>
      <c r="U624">
        <v>0</v>
      </c>
      <c r="V624" t="s">
        <v>687</v>
      </c>
      <c r="X624" t="s">
        <v>687</v>
      </c>
      <c r="Y624" t="s">
        <v>687</v>
      </c>
      <c r="Z624">
        <v>1</v>
      </c>
      <c r="AA624">
        <v>0</v>
      </c>
      <c r="AB624" t="s">
        <v>687</v>
      </c>
      <c r="AC624">
        <v>0</v>
      </c>
      <c r="AD624" t="s">
        <v>687</v>
      </c>
      <c r="AE624">
        <v>22001354</v>
      </c>
      <c r="AF624">
        <v>1</v>
      </c>
      <c r="AG624">
        <v>22001353</v>
      </c>
      <c r="AH624">
        <v>1</v>
      </c>
      <c r="AI624" s="2"/>
      <c r="AJ624" t="s">
        <v>1320</v>
      </c>
    </row>
    <row r="625" spans="1:36" x14ac:dyDescent="0.25">
      <c r="A625" t="s">
        <v>225</v>
      </c>
      <c r="B625">
        <v>512</v>
      </c>
      <c r="C625">
        <v>1</v>
      </c>
      <c r="D625" t="s">
        <v>757</v>
      </c>
      <c r="E625">
        <v>740</v>
      </c>
      <c r="F625">
        <v>9</v>
      </c>
      <c r="G625" t="s">
        <v>687</v>
      </c>
      <c r="H625" t="s">
        <v>702</v>
      </c>
      <c r="I625" t="s">
        <v>691</v>
      </c>
      <c r="J625" t="s">
        <v>687</v>
      </c>
      <c r="K625" t="s">
        <v>688</v>
      </c>
      <c r="L625" t="s">
        <v>687</v>
      </c>
      <c r="M625" t="s">
        <v>687</v>
      </c>
      <c r="N625" t="s">
        <v>687</v>
      </c>
      <c r="O625" t="s">
        <v>691</v>
      </c>
      <c r="P625" t="s">
        <v>687</v>
      </c>
      <c r="Q625" s="2">
        <v>0</v>
      </c>
      <c r="R625" t="s">
        <v>687</v>
      </c>
      <c r="S625" t="s">
        <v>702</v>
      </c>
      <c r="T625" t="s">
        <v>687</v>
      </c>
      <c r="U625">
        <v>0</v>
      </c>
      <c r="V625" t="s">
        <v>687</v>
      </c>
      <c r="X625" t="s">
        <v>687</v>
      </c>
      <c r="Y625" t="s">
        <v>691</v>
      </c>
      <c r="Z625">
        <v>1</v>
      </c>
      <c r="AA625">
        <v>0</v>
      </c>
      <c r="AB625" t="s">
        <v>687</v>
      </c>
      <c r="AC625">
        <v>0</v>
      </c>
      <c r="AD625" t="s">
        <v>687</v>
      </c>
      <c r="AE625">
        <v>21006046</v>
      </c>
      <c r="AF625">
        <v>1</v>
      </c>
      <c r="AG625">
        <v>21000335</v>
      </c>
      <c r="AH625">
        <v>1</v>
      </c>
      <c r="AI625" s="2"/>
      <c r="AJ625" t="s">
        <v>1318</v>
      </c>
    </row>
    <row r="626" spans="1:36" x14ac:dyDescent="0.25">
      <c r="A626" t="s">
        <v>468</v>
      </c>
      <c r="B626">
        <v>1000</v>
      </c>
      <c r="C626">
        <v>1</v>
      </c>
      <c r="D626" t="s">
        <v>757</v>
      </c>
      <c r="E626">
        <v>740</v>
      </c>
      <c r="F626">
        <v>9</v>
      </c>
      <c r="G626" t="s">
        <v>687</v>
      </c>
      <c r="H626" t="s">
        <v>702</v>
      </c>
      <c r="I626" t="s">
        <v>691</v>
      </c>
      <c r="J626" t="s">
        <v>687</v>
      </c>
      <c r="K626" t="s">
        <v>688</v>
      </c>
      <c r="L626" t="s">
        <v>687</v>
      </c>
      <c r="M626" t="s">
        <v>687</v>
      </c>
      <c r="N626" t="s">
        <v>687</v>
      </c>
      <c r="O626">
        <v>0</v>
      </c>
      <c r="P626" t="s">
        <v>687</v>
      </c>
      <c r="Q626" s="2">
        <v>0</v>
      </c>
      <c r="R626" t="s">
        <v>687</v>
      </c>
      <c r="S626" t="s">
        <v>702</v>
      </c>
      <c r="T626" t="s">
        <v>687</v>
      </c>
      <c r="U626">
        <v>0</v>
      </c>
      <c r="V626" t="s">
        <v>687</v>
      </c>
      <c r="X626" t="s">
        <v>687</v>
      </c>
      <c r="Y626" t="s">
        <v>691</v>
      </c>
      <c r="Z626">
        <v>1</v>
      </c>
      <c r="AA626">
        <v>0</v>
      </c>
      <c r="AB626" t="s">
        <v>687</v>
      </c>
      <c r="AC626">
        <v>0</v>
      </c>
      <c r="AD626" t="s">
        <v>687</v>
      </c>
      <c r="AE626">
        <v>21006045</v>
      </c>
      <c r="AG626">
        <v>21000336</v>
      </c>
      <c r="AI626" s="2"/>
      <c r="AJ626" t="s">
        <v>1318</v>
      </c>
    </row>
    <row r="627" spans="1:36" x14ac:dyDescent="0.25">
      <c r="A627" t="s">
        <v>226</v>
      </c>
      <c r="B627">
        <v>513</v>
      </c>
      <c r="C627">
        <v>1</v>
      </c>
      <c r="D627" t="s">
        <v>757</v>
      </c>
      <c r="E627">
        <v>740</v>
      </c>
      <c r="F627">
        <v>9</v>
      </c>
      <c r="G627" t="s">
        <v>687</v>
      </c>
      <c r="H627" t="s">
        <v>690</v>
      </c>
      <c r="I627" t="s">
        <v>687</v>
      </c>
      <c r="J627" t="s">
        <v>687</v>
      </c>
      <c r="K627" t="s">
        <v>688</v>
      </c>
      <c r="L627" t="s">
        <v>687</v>
      </c>
      <c r="M627" t="s">
        <v>687</v>
      </c>
      <c r="N627" t="s">
        <v>687</v>
      </c>
      <c r="O627" t="s">
        <v>688</v>
      </c>
      <c r="P627" t="s">
        <v>687</v>
      </c>
      <c r="Q627" s="2">
        <v>0</v>
      </c>
      <c r="R627" t="s">
        <v>687</v>
      </c>
      <c r="S627" t="s">
        <v>687</v>
      </c>
      <c r="T627" t="s">
        <v>687</v>
      </c>
      <c r="U627">
        <v>0</v>
      </c>
      <c r="V627" t="s">
        <v>687</v>
      </c>
      <c r="X627" t="s">
        <v>687</v>
      </c>
      <c r="Y627" t="s">
        <v>687</v>
      </c>
      <c r="Z627">
        <v>1</v>
      </c>
      <c r="AA627">
        <v>0</v>
      </c>
      <c r="AB627" t="s">
        <v>687</v>
      </c>
      <c r="AC627" t="s">
        <v>690</v>
      </c>
      <c r="AD627" t="s">
        <v>687</v>
      </c>
      <c r="AE627">
        <v>21006047</v>
      </c>
      <c r="AF627">
        <v>1</v>
      </c>
      <c r="AG627">
        <v>21000333</v>
      </c>
      <c r="AH627">
        <v>1</v>
      </c>
      <c r="AI627" s="2"/>
      <c r="AJ627" t="s">
        <v>1318</v>
      </c>
    </row>
    <row r="628" spans="1:36" x14ac:dyDescent="0.25">
      <c r="A628" t="s">
        <v>429</v>
      </c>
      <c r="B628">
        <v>884</v>
      </c>
      <c r="C628">
        <v>2</v>
      </c>
      <c r="D628" t="s">
        <v>900</v>
      </c>
      <c r="E628">
        <v>320</v>
      </c>
      <c r="F628">
        <v>9</v>
      </c>
      <c r="G628" t="s">
        <v>687</v>
      </c>
      <c r="H628" t="s">
        <v>702</v>
      </c>
      <c r="I628" t="s">
        <v>691</v>
      </c>
      <c r="J628" t="s">
        <v>687</v>
      </c>
      <c r="K628" t="s">
        <v>691</v>
      </c>
      <c r="L628" t="s">
        <v>687</v>
      </c>
      <c r="M628" t="s">
        <v>687</v>
      </c>
      <c r="N628" t="s">
        <v>687</v>
      </c>
      <c r="O628" t="s">
        <v>691</v>
      </c>
      <c r="P628" t="s">
        <v>687</v>
      </c>
      <c r="Q628" s="2">
        <v>0</v>
      </c>
      <c r="R628" t="s">
        <v>687</v>
      </c>
      <c r="S628">
        <v>0</v>
      </c>
      <c r="T628" t="s">
        <v>687</v>
      </c>
      <c r="U628">
        <v>0</v>
      </c>
      <c r="V628" t="s">
        <v>687</v>
      </c>
      <c r="X628" t="s">
        <v>687</v>
      </c>
      <c r="Y628" t="s">
        <v>702</v>
      </c>
      <c r="Z628">
        <v>1</v>
      </c>
      <c r="AA628">
        <v>0</v>
      </c>
      <c r="AB628" t="s">
        <v>687</v>
      </c>
      <c r="AC628">
        <v>0</v>
      </c>
      <c r="AD628" t="s">
        <v>687</v>
      </c>
      <c r="AE628" t="s">
        <v>806</v>
      </c>
      <c r="AG628">
        <v>57000118</v>
      </c>
      <c r="AH628">
        <v>1</v>
      </c>
      <c r="AI628" s="2"/>
      <c r="AJ628" t="s">
        <v>1319</v>
      </c>
    </row>
    <row r="629" spans="1:36" x14ac:dyDescent="0.25">
      <c r="A629" t="s">
        <v>870</v>
      </c>
      <c r="B629">
        <v>616</v>
      </c>
      <c r="C629">
        <v>1</v>
      </c>
      <c r="D629" t="s">
        <v>748</v>
      </c>
      <c r="E629">
        <v>760</v>
      </c>
      <c r="F629">
        <v>15</v>
      </c>
      <c r="G629" t="s">
        <v>687</v>
      </c>
      <c r="H629" t="s">
        <v>702</v>
      </c>
      <c r="I629" t="s">
        <v>691</v>
      </c>
      <c r="J629" t="s">
        <v>687</v>
      </c>
      <c r="K629" t="s">
        <v>691</v>
      </c>
      <c r="L629" t="s">
        <v>687</v>
      </c>
      <c r="M629" t="s">
        <v>687</v>
      </c>
      <c r="N629" t="s">
        <v>687</v>
      </c>
      <c r="O629" t="s">
        <v>691</v>
      </c>
      <c r="P629" t="s">
        <v>687</v>
      </c>
      <c r="Q629" s="2">
        <v>0</v>
      </c>
      <c r="R629" t="s">
        <v>687</v>
      </c>
      <c r="S629">
        <v>0</v>
      </c>
      <c r="T629" t="s">
        <v>687</v>
      </c>
      <c r="U629">
        <v>0</v>
      </c>
      <c r="V629" t="s">
        <v>687</v>
      </c>
      <c r="X629" t="s">
        <v>687</v>
      </c>
      <c r="Y629" t="s">
        <v>702</v>
      </c>
      <c r="Z629">
        <v>1</v>
      </c>
      <c r="AA629">
        <v>0</v>
      </c>
      <c r="AB629" t="s">
        <v>687</v>
      </c>
      <c r="AC629">
        <v>0</v>
      </c>
      <c r="AD629" t="s">
        <v>687</v>
      </c>
      <c r="AE629">
        <v>25003308</v>
      </c>
      <c r="AG629">
        <v>25003307</v>
      </c>
      <c r="AH629">
        <v>1</v>
      </c>
      <c r="AI629" s="2"/>
      <c r="AJ629" t="s">
        <v>1318</v>
      </c>
    </row>
    <row r="630" spans="1:36" x14ac:dyDescent="0.25">
      <c r="A630" t="s">
        <v>871</v>
      </c>
      <c r="B630">
        <v>617</v>
      </c>
      <c r="C630">
        <v>1</v>
      </c>
      <c r="D630" t="s">
        <v>748</v>
      </c>
      <c r="E630">
        <v>760</v>
      </c>
      <c r="F630">
        <v>15</v>
      </c>
      <c r="G630" t="s">
        <v>687</v>
      </c>
      <c r="H630" t="s">
        <v>691</v>
      </c>
      <c r="I630" t="s">
        <v>687</v>
      </c>
      <c r="J630" t="s">
        <v>687</v>
      </c>
      <c r="K630" t="s">
        <v>691</v>
      </c>
      <c r="L630" t="s">
        <v>687</v>
      </c>
      <c r="M630" t="s">
        <v>687</v>
      </c>
      <c r="N630" t="s">
        <v>687</v>
      </c>
      <c r="O630" t="s">
        <v>691</v>
      </c>
      <c r="P630" t="s">
        <v>687</v>
      </c>
      <c r="Q630" s="2">
        <v>0</v>
      </c>
      <c r="R630" t="s">
        <v>687</v>
      </c>
      <c r="S630">
        <v>0</v>
      </c>
      <c r="T630" t="s">
        <v>687</v>
      </c>
      <c r="U630">
        <v>0</v>
      </c>
      <c r="V630" t="s">
        <v>687</v>
      </c>
      <c r="X630" t="s">
        <v>687</v>
      </c>
      <c r="Y630" t="s">
        <v>687</v>
      </c>
      <c r="Z630">
        <v>1</v>
      </c>
      <c r="AA630">
        <v>0</v>
      </c>
      <c r="AB630" t="s">
        <v>687</v>
      </c>
      <c r="AC630">
        <v>0</v>
      </c>
      <c r="AD630" t="s">
        <v>687</v>
      </c>
      <c r="AE630">
        <v>25003312</v>
      </c>
      <c r="AG630">
        <v>25003311</v>
      </c>
      <c r="AH630">
        <v>1</v>
      </c>
      <c r="AI630" s="2"/>
      <c r="AJ630" t="s">
        <v>1318</v>
      </c>
    </row>
    <row r="631" spans="1:36" x14ac:dyDescent="0.25">
      <c r="A631" t="s">
        <v>872</v>
      </c>
      <c r="B631">
        <v>618</v>
      </c>
      <c r="C631">
        <v>1</v>
      </c>
      <c r="D631" t="s">
        <v>748</v>
      </c>
      <c r="E631">
        <v>760</v>
      </c>
      <c r="F631">
        <v>11</v>
      </c>
      <c r="G631" t="s">
        <v>687</v>
      </c>
      <c r="H631" t="s">
        <v>702</v>
      </c>
      <c r="I631" t="s">
        <v>691</v>
      </c>
      <c r="J631" t="s">
        <v>687</v>
      </c>
      <c r="K631" t="s">
        <v>691</v>
      </c>
      <c r="L631" t="s">
        <v>687</v>
      </c>
      <c r="M631" t="s">
        <v>687</v>
      </c>
      <c r="N631" t="s">
        <v>687</v>
      </c>
      <c r="O631" t="s">
        <v>691</v>
      </c>
      <c r="P631" t="s">
        <v>687</v>
      </c>
      <c r="Q631" s="2">
        <v>0</v>
      </c>
      <c r="R631" t="s">
        <v>687</v>
      </c>
      <c r="S631">
        <v>0</v>
      </c>
      <c r="T631" t="s">
        <v>687</v>
      </c>
      <c r="U631">
        <v>0</v>
      </c>
      <c r="V631" t="s">
        <v>687</v>
      </c>
      <c r="X631" t="s">
        <v>687</v>
      </c>
      <c r="Y631" t="s">
        <v>702</v>
      </c>
      <c r="Z631">
        <v>1</v>
      </c>
      <c r="AA631">
        <v>0</v>
      </c>
      <c r="AB631" t="s">
        <v>687</v>
      </c>
      <c r="AC631">
        <v>0</v>
      </c>
      <c r="AD631" t="s">
        <v>687</v>
      </c>
      <c r="AE631">
        <v>25003306</v>
      </c>
      <c r="AG631">
        <v>25003305</v>
      </c>
      <c r="AH631">
        <v>1</v>
      </c>
      <c r="AI631" s="2"/>
      <c r="AJ631" t="s">
        <v>1318</v>
      </c>
    </row>
    <row r="632" spans="1:36" x14ac:dyDescent="0.25">
      <c r="A632" t="s">
        <v>873</v>
      </c>
      <c r="B632">
        <v>619</v>
      </c>
      <c r="C632">
        <v>1</v>
      </c>
      <c r="D632" t="s">
        <v>748</v>
      </c>
      <c r="E632">
        <v>760</v>
      </c>
      <c r="F632">
        <v>15</v>
      </c>
      <c r="G632" t="s">
        <v>687</v>
      </c>
      <c r="H632" t="s">
        <v>691</v>
      </c>
      <c r="I632" t="s">
        <v>691</v>
      </c>
      <c r="J632" t="s">
        <v>687</v>
      </c>
      <c r="K632" t="s">
        <v>691</v>
      </c>
      <c r="L632" t="s">
        <v>687</v>
      </c>
      <c r="M632" t="s">
        <v>687</v>
      </c>
      <c r="N632" t="s">
        <v>687</v>
      </c>
      <c r="O632" t="s">
        <v>691</v>
      </c>
      <c r="P632" t="s">
        <v>687</v>
      </c>
      <c r="Q632" s="2">
        <v>0</v>
      </c>
      <c r="R632" t="s">
        <v>687</v>
      </c>
      <c r="S632">
        <v>0</v>
      </c>
      <c r="T632" t="s">
        <v>687</v>
      </c>
      <c r="U632">
        <v>0</v>
      </c>
      <c r="V632" t="s">
        <v>687</v>
      </c>
      <c r="X632" t="s">
        <v>687</v>
      </c>
      <c r="Y632" t="s">
        <v>691</v>
      </c>
      <c r="Z632">
        <v>1</v>
      </c>
      <c r="AA632">
        <v>0</v>
      </c>
      <c r="AB632" t="s">
        <v>687</v>
      </c>
      <c r="AC632">
        <v>0</v>
      </c>
      <c r="AD632" t="s">
        <v>687</v>
      </c>
      <c r="AE632">
        <v>25003310</v>
      </c>
      <c r="AG632">
        <v>25003309</v>
      </c>
      <c r="AH632">
        <v>1</v>
      </c>
      <c r="AI632" s="2"/>
      <c r="AJ632" t="s">
        <v>1318</v>
      </c>
    </row>
    <row r="633" spans="1:36" x14ac:dyDescent="0.25">
      <c r="A633" t="s">
        <v>723</v>
      </c>
      <c r="B633">
        <v>75</v>
      </c>
      <c r="C633">
        <v>1</v>
      </c>
      <c r="D633" t="s">
        <v>708</v>
      </c>
      <c r="E633">
        <v>561</v>
      </c>
      <c r="F633">
        <v>13</v>
      </c>
      <c r="G633" t="s">
        <v>687</v>
      </c>
      <c r="H633" t="s">
        <v>702</v>
      </c>
      <c r="I633" t="s">
        <v>691</v>
      </c>
      <c r="J633" t="s">
        <v>687</v>
      </c>
      <c r="K633" t="s">
        <v>691</v>
      </c>
      <c r="L633" t="s">
        <v>687</v>
      </c>
      <c r="M633" t="s">
        <v>687</v>
      </c>
      <c r="N633" t="s">
        <v>687</v>
      </c>
      <c r="O633" t="s">
        <v>691</v>
      </c>
      <c r="P633" t="s">
        <v>687</v>
      </c>
      <c r="Q633" s="2">
        <v>0</v>
      </c>
      <c r="R633" t="s">
        <v>687</v>
      </c>
      <c r="S633">
        <v>0</v>
      </c>
      <c r="T633" t="s">
        <v>687</v>
      </c>
      <c r="U633">
        <v>0</v>
      </c>
      <c r="V633" t="s">
        <v>687</v>
      </c>
      <c r="X633" t="s">
        <v>687</v>
      </c>
      <c r="Y633" t="s">
        <v>702</v>
      </c>
      <c r="Z633">
        <v>1</v>
      </c>
      <c r="AA633">
        <v>0</v>
      </c>
      <c r="AB633" t="s">
        <v>687</v>
      </c>
      <c r="AC633">
        <v>0</v>
      </c>
      <c r="AD633" t="s">
        <v>687</v>
      </c>
      <c r="AE633">
        <v>35000586</v>
      </c>
      <c r="AG633">
        <v>35000003</v>
      </c>
      <c r="AH633">
        <v>1</v>
      </c>
      <c r="AI633" s="2"/>
      <c r="AJ633" t="s">
        <v>1318</v>
      </c>
    </row>
    <row r="634" spans="1:36" x14ac:dyDescent="0.25">
      <c r="A634" t="s">
        <v>372</v>
      </c>
      <c r="B634">
        <v>777</v>
      </c>
      <c r="C634">
        <v>2</v>
      </c>
      <c r="D634" t="s">
        <v>895</v>
      </c>
      <c r="E634">
        <v>223</v>
      </c>
      <c r="F634">
        <v>10</v>
      </c>
      <c r="G634" t="s">
        <v>687</v>
      </c>
      <c r="H634" t="s">
        <v>690</v>
      </c>
      <c r="I634" t="s">
        <v>691</v>
      </c>
      <c r="J634" t="s">
        <v>687</v>
      </c>
      <c r="K634" t="s">
        <v>691</v>
      </c>
      <c r="L634" t="s">
        <v>687</v>
      </c>
      <c r="M634" t="s">
        <v>687</v>
      </c>
      <c r="N634" t="s">
        <v>687</v>
      </c>
      <c r="O634" t="s">
        <v>687</v>
      </c>
      <c r="P634" t="s">
        <v>687</v>
      </c>
      <c r="Q634" s="2">
        <v>0</v>
      </c>
      <c r="R634" t="s">
        <v>687</v>
      </c>
      <c r="S634" t="s">
        <v>691</v>
      </c>
      <c r="T634" t="s">
        <v>687</v>
      </c>
      <c r="U634">
        <v>0</v>
      </c>
      <c r="V634" t="s">
        <v>687</v>
      </c>
      <c r="X634" t="s">
        <v>687</v>
      </c>
      <c r="Y634" t="s">
        <v>690</v>
      </c>
      <c r="Z634">
        <v>1</v>
      </c>
      <c r="AA634">
        <v>0</v>
      </c>
      <c r="AB634" t="s">
        <v>687</v>
      </c>
      <c r="AC634">
        <v>0</v>
      </c>
      <c r="AD634" t="s">
        <v>687</v>
      </c>
      <c r="AE634">
        <v>50000249</v>
      </c>
      <c r="AF634">
        <v>1</v>
      </c>
      <c r="AG634">
        <v>50000003</v>
      </c>
      <c r="AH634">
        <v>1</v>
      </c>
      <c r="AI634" s="2"/>
      <c r="AJ634" t="s">
        <v>1318</v>
      </c>
    </row>
    <row r="635" spans="1:36" x14ac:dyDescent="0.25">
      <c r="A635" t="s">
        <v>145</v>
      </c>
      <c r="B635">
        <v>355</v>
      </c>
      <c r="C635">
        <v>1</v>
      </c>
      <c r="D635" t="s">
        <v>764</v>
      </c>
      <c r="E635">
        <v>820</v>
      </c>
      <c r="F635">
        <v>10</v>
      </c>
      <c r="G635" t="s">
        <v>687</v>
      </c>
      <c r="H635" t="s">
        <v>691</v>
      </c>
      <c r="I635" t="s">
        <v>691</v>
      </c>
      <c r="J635" t="s">
        <v>687</v>
      </c>
      <c r="K635" t="s">
        <v>691</v>
      </c>
      <c r="L635" t="s">
        <v>687</v>
      </c>
      <c r="M635" t="s">
        <v>687</v>
      </c>
      <c r="N635" t="s">
        <v>687</v>
      </c>
      <c r="O635" t="s">
        <v>688</v>
      </c>
      <c r="P635" t="s">
        <v>687</v>
      </c>
      <c r="Q635" s="2">
        <v>0</v>
      </c>
      <c r="R635" t="s">
        <v>687</v>
      </c>
      <c r="S635" t="s">
        <v>688</v>
      </c>
      <c r="T635" t="s">
        <v>687</v>
      </c>
      <c r="U635">
        <v>0</v>
      </c>
      <c r="V635" t="s">
        <v>687</v>
      </c>
      <c r="X635" t="s">
        <v>687</v>
      </c>
      <c r="Y635" t="s">
        <v>687</v>
      </c>
      <c r="Z635">
        <v>1</v>
      </c>
      <c r="AA635">
        <v>0</v>
      </c>
      <c r="AB635" t="s">
        <v>687</v>
      </c>
      <c r="AC635">
        <v>0</v>
      </c>
      <c r="AD635" t="s">
        <v>687</v>
      </c>
      <c r="AE635">
        <v>13000112</v>
      </c>
      <c r="AF635">
        <v>1</v>
      </c>
      <c r="AG635">
        <v>13000003</v>
      </c>
      <c r="AH635">
        <v>1</v>
      </c>
      <c r="AI635" s="2"/>
      <c r="AJ635" t="s">
        <v>1318</v>
      </c>
    </row>
    <row r="636" spans="1:36" x14ac:dyDescent="0.25">
      <c r="A636" t="s">
        <v>430</v>
      </c>
      <c r="B636">
        <v>885</v>
      </c>
      <c r="C636">
        <v>2</v>
      </c>
      <c r="D636" t="s">
        <v>900</v>
      </c>
      <c r="E636">
        <v>330</v>
      </c>
      <c r="F636">
        <v>11</v>
      </c>
      <c r="G636" t="s">
        <v>687</v>
      </c>
      <c r="H636" t="s">
        <v>687</v>
      </c>
      <c r="I636" t="s">
        <v>687</v>
      </c>
      <c r="J636" t="s">
        <v>687</v>
      </c>
      <c r="K636" t="s">
        <v>1322</v>
      </c>
      <c r="L636" t="s">
        <v>687</v>
      </c>
      <c r="M636" t="s">
        <v>687</v>
      </c>
      <c r="N636" t="s">
        <v>687</v>
      </c>
      <c r="O636">
        <v>0</v>
      </c>
      <c r="P636" t="s">
        <v>687</v>
      </c>
      <c r="Q636" s="2">
        <v>0</v>
      </c>
      <c r="R636" t="s">
        <v>687</v>
      </c>
      <c r="S636">
        <v>0</v>
      </c>
      <c r="T636" t="s">
        <v>687</v>
      </c>
      <c r="U636">
        <v>0</v>
      </c>
      <c r="V636" t="s">
        <v>687</v>
      </c>
      <c r="X636" t="s">
        <v>687</v>
      </c>
      <c r="Y636" t="s">
        <v>687</v>
      </c>
      <c r="Z636">
        <v>1</v>
      </c>
      <c r="AA636">
        <v>0</v>
      </c>
      <c r="AB636" t="s">
        <v>687</v>
      </c>
      <c r="AC636">
        <v>0</v>
      </c>
      <c r="AD636" t="s">
        <v>687</v>
      </c>
      <c r="AE636">
        <v>54000423</v>
      </c>
      <c r="AG636">
        <v>54000014</v>
      </c>
      <c r="AH636">
        <v>1</v>
      </c>
      <c r="AI636" s="2"/>
      <c r="AJ636" t="s">
        <v>1320</v>
      </c>
    </row>
    <row r="637" spans="1:36" x14ac:dyDescent="0.25">
      <c r="A637" t="s">
        <v>146</v>
      </c>
      <c r="B637">
        <v>357</v>
      </c>
      <c r="C637">
        <v>1</v>
      </c>
      <c r="D637" t="s">
        <v>764</v>
      </c>
      <c r="E637">
        <v>779</v>
      </c>
      <c r="F637">
        <v>9</v>
      </c>
      <c r="G637" t="s">
        <v>687</v>
      </c>
      <c r="H637" t="s">
        <v>691</v>
      </c>
      <c r="I637" t="s">
        <v>688</v>
      </c>
      <c r="J637" t="s">
        <v>687</v>
      </c>
      <c r="K637" t="s">
        <v>688</v>
      </c>
      <c r="L637" t="s">
        <v>687</v>
      </c>
      <c r="M637" t="s">
        <v>687</v>
      </c>
      <c r="N637" t="s">
        <v>687</v>
      </c>
      <c r="O637" t="s">
        <v>688</v>
      </c>
      <c r="P637" t="s">
        <v>687</v>
      </c>
      <c r="Q637" s="2">
        <v>0</v>
      </c>
      <c r="R637" t="s">
        <v>687</v>
      </c>
      <c r="S637" t="s">
        <v>687</v>
      </c>
      <c r="T637" t="s">
        <v>687</v>
      </c>
      <c r="U637">
        <v>0</v>
      </c>
      <c r="V637" t="s">
        <v>687</v>
      </c>
      <c r="X637" t="s">
        <v>687</v>
      </c>
      <c r="Y637" t="s">
        <v>687</v>
      </c>
      <c r="Z637">
        <v>1</v>
      </c>
      <c r="AA637">
        <v>0</v>
      </c>
      <c r="AB637" t="s">
        <v>687</v>
      </c>
      <c r="AC637">
        <v>0</v>
      </c>
      <c r="AD637" t="s">
        <v>687</v>
      </c>
      <c r="AE637">
        <v>20000184</v>
      </c>
      <c r="AF637">
        <v>1</v>
      </c>
      <c r="AG637">
        <v>20000033</v>
      </c>
      <c r="AH637">
        <v>1</v>
      </c>
      <c r="AI637" s="2"/>
      <c r="AJ637" t="s">
        <v>1319</v>
      </c>
    </row>
    <row r="638" spans="1:36" x14ac:dyDescent="0.25">
      <c r="A638" t="s">
        <v>338</v>
      </c>
      <c r="B638">
        <v>719</v>
      </c>
      <c r="C638">
        <v>2</v>
      </c>
      <c r="D638" t="s">
        <v>896</v>
      </c>
      <c r="E638">
        <v>190</v>
      </c>
      <c r="F638">
        <v>9</v>
      </c>
      <c r="G638" t="s">
        <v>687</v>
      </c>
      <c r="H638" t="s">
        <v>1303</v>
      </c>
      <c r="I638">
        <v>0</v>
      </c>
      <c r="J638" t="s">
        <v>687</v>
      </c>
      <c r="K638">
        <v>0</v>
      </c>
      <c r="L638" t="s">
        <v>687</v>
      </c>
      <c r="M638">
        <v>0</v>
      </c>
      <c r="N638" t="s">
        <v>687</v>
      </c>
      <c r="O638">
        <v>0</v>
      </c>
      <c r="P638" t="s">
        <v>687</v>
      </c>
      <c r="Q638" s="2">
        <v>0</v>
      </c>
      <c r="R638" t="s">
        <v>687</v>
      </c>
      <c r="S638">
        <v>0</v>
      </c>
      <c r="T638" t="s">
        <v>687</v>
      </c>
      <c r="U638">
        <v>0</v>
      </c>
      <c r="V638" t="s">
        <v>687</v>
      </c>
      <c r="X638" t="s">
        <v>687</v>
      </c>
      <c r="Y638">
        <v>0</v>
      </c>
      <c r="AA638">
        <v>0</v>
      </c>
      <c r="AB638" t="s">
        <v>687</v>
      </c>
      <c r="AC638">
        <v>0</v>
      </c>
      <c r="AD638" t="s">
        <v>687</v>
      </c>
      <c r="AE638">
        <v>52000989</v>
      </c>
      <c r="AG638">
        <v>52000200</v>
      </c>
      <c r="AI638" s="2"/>
      <c r="AJ638" t="s">
        <v>1319</v>
      </c>
    </row>
    <row r="639" spans="1:36" x14ac:dyDescent="0.25">
      <c r="A639" t="s">
        <v>227</v>
      </c>
      <c r="B639">
        <v>515</v>
      </c>
      <c r="C639">
        <v>1</v>
      </c>
      <c r="D639" t="s">
        <v>757</v>
      </c>
      <c r="E639">
        <v>746</v>
      </c>
      <c r="F639">
        <v>9</v>
      </c>
      <c r="G639" t="s">
        <v>687</v>
      </c>
      <c r="H639" t="s">
        <v>702</v>
      </c>
      <c r="I639" t="s">
        <v>691</v>
      </c>
      <c r="J639" t="s">
        <v>687</v>
      </c>
      <c r="K639" t="s">
        <v>691</v>
      </c>
      <c r="L639" t="s">
        <v>687</v>
      </c>
      <c r="M639" t="s">
        <v>687</v>
      </c>
      <c r="N639" t="s">
        <v>687</v>
      </c>
      <c r="O639" t="s">
        <v>691</v>
      </c>
      <c r="P639" t="s">
        <v>687</v>
      </c>
      <c r="Q639" s="2">
        <v>0</v>
      </c>
      <c r="R639" t="s">
        <v>687</v>
      </c>
      <c r="S639" t="s">
        <v>702</v>
      </c>
      <c r="T639" t="s">
        <v>687</v>
      </c>
      <c r="U639">
        <v>0</v>
      </c>
      <c r="V639" t="s">
        <v>687</v>
      </c>
      <c r="X639" t="s">
        <v>687</v>
      </c>
      <c r="Y639" t="s">
        <v>702</v>
      </c>
      <c r="Z639">
        <v>1</v>
      </c>
      <c r="AA639">
        <v>0</v>
      </c>
      <c r="AB639" t="s">
        <v>687</v>
      </c>
      <c r="AC639" t="s">
        <v>702</v>
      </c>
      <c r="AD639" t="s">
        <v>687</v>
      </c>
      <c r="AE639">
        <v>21001774</v>
      </c>
      <c r="AF639">
        <v>1</v>
      </c>
      <c r="AG639">
        <v>21000369</v>
      </c>
      <c r="AH639">
        <v>1</v>
      </c>
      <c r="AI639" s="2"/>
      <c r="AJ639" t="s">
        <v>1318</v>
      </c>
    </row>
    <row r="640" spans="1:36" x14ac:dyDescent="0.25">
      <c r="A640" t="s">
        <v>228</v>
      </c>
      <c r="B640">
        <v>516</v>
      </c>
      <c r="C640">
        <v>1</v>
      </c>
      <c r="D640" t="s">
        <v>757</v>
      </c>
      <c r="E640">
        <v>746</v>
      </c>
      <c r="F640">
        <v>10</v>
      </c>
      <c r="G640" t="s">
        <v>687</v>
      </c>
      <c r="H640" t="s">
        <v>702</v>
      </c>
      <c r="I640" t="s">
        <v>691</v>
      </c>
      <c r="J640" t="s">
        <v>687</v>
      </c>
      <c r="K640" t="s">
        <v>691</v>
      </c>
      <c r="L640" t="s">
        <v>687</v>
      </c>
      <c r="M640" t="s">
        <v>687</v>
      </c>
      <c r="N640" t="s">
        <v>687</v>
      </c>
      <c r="O640" t="s">
        <v>688</v>
      </c>
      <c r="P640" t="s">
        <v>687</v>
      </c>
      <c r="Q640" s="2">
        <v>0</v>
      </c>
      <c r="R640">
        <v>0</v>
      </c>
      <c r="S640">
        <v>0</v>
      </c>
      <c r="T640">
        <v>0</v>
      </c>
      <c r="U640" t="s">
        <v>690</v>
      </c>
      <c r="V640" t="s">
        <v>687</v>
      </c>
      <c r="X640" t="s">
        <v>687</v>
      </c>
      <c r="Y640" t="s">
        <v>690</v>
      </c>
      <c r="Z640">
        <v>2</v>
      </c>
      <c r="AA640">
        <v>0</v>
      </c>
      <c r="AB640" t="s">
        <v>687</v>
      </c>
      <c r="AC640" t="s">
        <v>702</v>
      </c>
      <c r="AD640" t="s">
        <v>687</v>
      </c>
      <c r="AE640">
        <v>21001372</v>
      </c>
      <c r="AF640">
        <v>1</v>
      </c>
      <c r="AG640">
        <v>21000367</v>
      </c>
      <c r="AH640">
        <v>1</v>
      </c>
      <c r="AI640" s="2"/>
      <c r="AJ640" t="s">
        <v>1318</v>
      </c>
    </row>
    <row r="641" spans="1:36" x14ac:dyDescent="0.25">
      <c r="A641" t="s">
        <v>93</v>
      </c>
      <c r="B641">
        <v>236</v>
      </c>
      <c r="C641">
        <v>1</v>
      </c>
      <c r="D641" t="s">
        <v>759</v>
      </c>
      <c r="E641">
        <v>430</v>
      </c>
      <c r="F641">
        <v>11</v>
      </c>
      <c r="G641" t="s">
        <v>687</v>
      </c>
      <c r="H641" t="s">
        <v>691</v>
      </c>
      <c r="I641" t="s">
        <v>691</v>
      </c>
      <c r="J641" t="s">
        <v>687</v>
      </c>
      <c r="K641" t="s">
        <v>691</v>
      </c>
      <c r="L641" t="s">
        <v>687</v>
      </c>
      <c r="M641" t="s">
        <v>687</v>
      </c>
      <c r="N641" t="s">
        <v>687</v>
      </c>
      <c r="O641">
        <v>0</v>
      </c>
      <c r="P641" t="s">
        <v>687</v>
      </c>
      <c r="Q641" s="2">
        <v>0</v>
      </c>
      <c r="R641" t="s">
        <v>687</v>
      </c>
      <c r="S641">
        <v>0</v>
      </c>
      <c r="T641" t="s">
        <v>687</v>
      </c>
      <c r="U641">
        <v>0</v>
      </c>
      <c r="V641" t="s">
        <v>687</v>
      </c>
      <c r="X641" t="s">
        <v>687</v>
      </c>
      <c r="Y641" t="s">
        <v>691</v>
      </c>
      <c r="Z641">
        <v>1</v>
      </c>
      <c r="AA641">
        <v>0</v>
      </c>
      <c r="AB641" t="s">
        <v>687</v>
      </c>
      <c r="AC641">
        <v>0</v>
      </c>
      <c r="AD641" t="s">
        <v>687</v>
      </c>
      <c r="AE641">
        <v>47001168</v>
      </c>
      <c r="AG641">
        <v>47000355</v>
      </c>
      <c r="AH641">
        <v>1</v>
      </c>
      <c r="AI641" s="2"/>
      <c r="AJ641" t="s">
        <v>1318</v>
      </c>
    </row>
    <row r="642" spans="1:36" x14ac:dyDescent="0.25">
      <c r="A642" t="s">
        <v>802</v>
      </c>
      <c r="B642">
        <v>358</v>
      </c>
      <c r="C642">
        <v>1</v>
      </c>
      <c r="D642" t="s">
        <v>764</v>
      </c>
      <c r="E642">
        <v>773</v>
      </c>
      <c r="F642">
        <v>15</v>
      </c>
      <c r="G642" t="s">
        <v>687</v>
      </c>
      <c r="H642" t="s">
        <v>702</v>
      </c>
      <c r="I642" t="s">
        <v>691</v>
      </c>
      <c r="J642" t="s">
        <v>687</v>
      </c>
      <c r="K642" t="s">
        <v>691</v>
      </c>
      <c r="L642" t="s">
        <v>687</v>
      </c>
      <c r="M642" t="s">
        <v>687</v>
      </c>
      <c r="N642" t="s">
        <v>687</v>
      </c>
      <c r="O642" t="s">
        <v>691</v>
      </c>
      <c r="P642" t="s">
        <v>687</v>
      </c>
      <c r="Q642" s="2">
        <v>0</v>
      </c>
      <c r="R642" t="s">
        <v>687</v>
      </c>
      <c r="S642">
        <v>0</v>
      </c>
      <c r="T642" t="s">
        <v>687</v>
      </c>
      <c r="U642">
        <v>0</v>
      </c>
      <c r="V642" t="s">
        <v>687</v>
      </c>
      <c r="X642" t="s">
        <v>687</v>
      </c>
      <c r="Y642" t="s">
        <v>702</v>
      </c>
      <c r="Z642">
        <v>1</v>
      </c>
      <c r="AA642">
        <v>0</v>
      </c>
      <c r="AB642" t="s">
        <v>687</v>
      </c>
      <c r="AC642">
        <v>0</v>
      </c>
      <c r="AD642" t="s">
        <v>687</v>
      </c>
      <c r="AE642">
        <v>12000135</v>
      </c>
      <c r="AG642">
        <v>12000091</v>
      </c>
      <c r="AH642">
        <v>1</v>
      </c>
      <c r="AI642" s="2"/>
      <c r="AJ642" t="s">
        <v>1318</v>
      </c>
    </row>
    <row r="643" spans="1:36" x14ac:dyDescent="0.25">
      <c r="A643" t="s">
        <v>803</v>
      </c>
      <c r="B643">
        <v>359</v>
      </c>
      <c r="C643">
        <v>1</v>
      </c>
      <c r="D643" t="s">
        <v>764</v>
      </c>
      <c r="E643">
        <v>773</v>
      </c>
      <c r="F643">
        <v>11</v>
      </c>
      <c r="G643" t="s">
        <v>687</v>
      </c>
      <c r="H643" t="s">
        <v>688</v>
      </c>
      <c r="I643" t="s">
        <v>1322</v>
      </c>
      <c r="J643" t="s">
        <v>687</v>
      </c>
      <c r="K643" t="s">
        <v>688</v>
      </c>
      <c r="L643" t="s">
        <v>687</v>
      </c>
      <c r="M643" t="s">
        <v>688</v>
      </c>
      <c r="N643" t="s">
        <v>687</v>
      </c>
      <c r="O643">
        <v>0</v>
      </c>
      <c r="P643" t="s">
        <v>687</v>
      </c>
      <c r="Q643" s="2">
        <v>0</v>
      </c>
      <c r="R643" t="s">
        <v>687</v>
      </c>
      <c r="S643">
        <v>0</v>
      </c>
      <c r="T643" t="s">
        <v>687</v>
      </c>
      <c r="U643">
        <v>0</v>
      </c>
      <c r="V643" t="s">
        <v>687</v>
      </c>
      <c r="X643" t="s">
        <v>687</v>
      </c>
      <c r="Y643" t="s">
        <v>688</v>
      </c>
      <c r="Z643">
        <v>1</v>
      </c>
      <c r="AA643">
        <v>0</v>
      </c>
      <c r="AB643" t="s">
        <v>687</v>
      </c>
      <c r="AC643">
        <v>0</v>
      </c>
      <c r="AD643" t="s">
        <v>687</v>
      </c>
      <c r="AE643">
        <v>12000422</v>
      </c>
      <c r="AG643">
        <v>12000092</v>
      </c>
      <c r="AH643">
        <v>1</v>
      </c>
      <c r="AI643" s="2"/>
      <c r="AJ643" t="s">
        <v>1320</v>
      </c>
    </row>
    <row r="644" spans="1:36" x14ac:dyDescent="0.25">
      <c r="A644" t="s">
        <v>313</v>
      </c>
      <c r="B644">
        <v>676</v>
      </c>
      <c r="C644">
        <v>2</v>
      </c>
      <c r="D644" t="s">
        <v>891</v>
      </c>
      <c r="E644">
        <v>326</v>
      </c>
      <c r="F644">
        <v>9</v>
      </c>
      <c r="G644" t="s">
        <v>687</v>
      </c>
      <c r="H644" t="s">
        <v>690</v>
      </c>
      <c r="I644" t="s">
        <v>691</v>
      </c>
      <c r="J644" t="s">
        <v>687</v>
      </c>
      <c r="K644" t="s">
        <v>691</v>
      </c>
      <c r="L644" t="s">
        <v>687</v>
      </c>
      <c r="M644" t="s">
        <v>687</v>
      </c>
      <c r="N644" t="s">
        <v>687</v>
      </c>
      <c r="O644" t="s">
        <v>687</v>
      </c>
      <c r="P644" t="s">
        <v>687</v>
      </c>
      <c r="Q644" s="2">
        <v>0</v>
      </c>
      <c r="R644">
        <v>0</v>
      </c>
      <c r="S644">
        <v>0</v>
      </c>
      <c r="T644">
        <v>0</v>
      </c>
      <c r="U644" t="s">
        <v>691</v>
      </c>
      <c r="V644" t="s">
        <v>687</v>
      </c>
      <c r="X644" t="s">
        <v>687</v>
      </c>
      <c r="Y644" t="s">
        <v>690</v>
      </c>
      <c r="Z644">
        <v>2</v>
      </c>
      <c r="AA644" t="s">
        <v>690</v>
      </c>
      <c r="AB644" t="s">
        <v>687</v>
      </c>
      <c r="AC644" t="s">
        <v>691</v>
      </c>
      <c r="AD644" t="s">
        <v>687</v>
      </c>
      <c r="AE644">
        <v>55000053</v>
      </c>
      <c r="AF644">
        <v>1</v>
      </c>
      <c r="AG644">
        <v>55000001</v>
      </c>
      <c r="AH644">
        <v>1</v>
      </c>
      <c r="AI644" s="2"/>
      <c r="AJ644" t="s">
        <v>1319</v>
      </c>
    </row>
    <row r="645" spans="1:36" x14ac:dyDescent="0.25">
      <c r="A645" t="s">
        <v>642</v>
      </c>
      <c r="B645">
        <v>2103</v>
      </c>
      <c r="C645">
        <v>2</v>
      </c>
      <c r="D645" t="s">
        <v>891</v>
      </c>
      <c r="E645">
        <v>329</v>
      </c>
      <c r="F645">
        <v>17</v>
      </c>
      <c r="G645" t="s">
        <v>687</v>
      </c>
      <c r="H645" t="s">
        <v>1303</v>
      </c>
      <c r="I645">
        <v>0</v>
      </c>
      <c r="J645" t="s">
        <v>687</v>
      </c>
      <c r="K645">
        <v>0</v>
      </c>
      <c r="L645" t="s">
        <v>687</v>
      </c>
      <c r="M645">
        <v>0</v>
      </c>
      <c r="N645" t="s">
        <v>687</v>
      </c>
      <c r="O645">
        <v>0</v>
      </c>
      <c r="P645" t="s">
        <v>687</v>
      </c>
      <c r="Q645" s="2">
        <v>0</v>
      </c>
      <c r="R645" t="s">
        <v>687</v>
      </c>
      <c r="S645">
        <v>0</v>
      </c>
      <c r="T645" t="s">
        <v>687</v>
      </c>
      <c r="U645">
        <v>0</v>
      </c>
      <c r="V645" t="s">
        <v>687</v>
      </c>
      <c r="X645" t="s">
        <v>687</v>
      </c>
      <c r="Y645">
        <v>0</v>
      </c>
      <c r="AA645">
        <v>0</v>
      </c>
      <c r="AB645" t="s">
        <v>687</v>
      </c>
      <c r="AC645">
        <v>0</v>
      </c>
      <c r="AD645" t="s">
        <v>687</v>
      </c>
      <c r="AE645" t="s">
        <v>806</v>
      </c>
      <c r="AG645" t="s">
        <v>806</v>
      </c>
      <c r="AI645" s="2"/>
      <c r="AJ645" t="s">
        <v>1319</v>
      </c>
    </row>
    <row r="646" spans="1:36" x14ac:dyDescent="0.25">
      <c r="A646" t="s">
        <v>623</v>
      </c>
      <c r="B646">
        <v>720</v>
      </c>
      <c r="C646">
        <v>2</v>
      </c>
      <c r="D646" t="s">
        <v>896</v>
      </c>
      <c r="E646">
        <v>250</v>
      </c>
      <c r="F646">
        <v>13</v>
      </c>
      <c r="G646" t="s">
        <v>691</v>
      </c>
      <c r="H646" t="s">
        <v>691</v>
      </c>
      <c r="I646" t="s">
        <v>691</v>
      </c>
      <c r="J646" t="s">
        <v>691</v>
      </c>
      <c r="K646" t="s">
        <v>691</v>
      </c>
      <c r="L646" t="s">
        <v>691</v>
      </c>
      <c r="M646" t="s">
        <v>687</v>
      </c>
      <c r="N646" t="s">
        <v>687</v>
      </c>
      <c r="O646" t="s">
        <v>691</v>
      </c>
      <c r="P646" t="s">
        <v>691</v>
      </c>
      <c r="Q646" s="2">
        <v>0</v>
      </c>
      <c r="R646" t="s">
        <v>728</v>
      </c>
      <c r="S646" t="s">
        <v>687</v>
      </c>
      <c r="T646" t="s">
        <v>687</v>
      </c>
      <c r="U646">
        <v>0</v>
      </c>
      <c r="V646" t="s">
        <v>728</v>
      </c>
      <c r="X646" t="s">
        <v>687</v>
      </c>
      <c r="Y646" t="s">
        <v>687</v>
      </c>
      <c r="Z646">
        <v>1</v>
      </c>
      <c r="AA646">
        <v>0</v>
      </c>
      <c r="AB646" t="s">
        <v>728</v>
      </c>
      <c r="AC646">
        <v>0</v>
      </c>
      <c r="AD646" t="s">
        <v>728</v>
      </c>
      <c r="AE646">
        <v>52000929</v>
      </c>
      <c r="AF646">
        <v>1</v>
      </c>
      <c r="AG646">
        <v>52000928</v>
      </c>
      <c r="AH646">
        <v>1</v>
      </c>
      <c r="AI646" s="2"/>
      <c r="AJ646" t="s">
        <v>1321</v>
      </c>
    </row>
    <row r="647" spans="1:36" x14ac:dyDescent="0.25">
      <c r="A647" t="s">
        <v>1049</v>
      </c>
      <c r="B647">
        <v>2501</v>
      </c>
      <c r="C647">
        <v>2</v>
      </c>
      <c r="D647" t="s">
        <v>900</v>
      </c>
      <c r="E647">
        <v>326</v>
      </c>
      <c r="F647">
        <v>13</v>
      </c>
      <c r="G647" t="s">
        <v>687</v>
      </c>
      <c r="H647" t="s">
        <v>1303</v>
      </c>
      <c r="I647">
        <v>0</v>
      </c>
      <c r="J647" t="s">
        <v>687</v>
      </c>
      <c r="K647">
        <v>0</v>
      </c>
      <c r="L647" t="s">
        <v>687</v>
      </c>
      <c r="M647">
        <v>0</v>
      </c>
      <c r="N647" t="s">
        <v>687</v>
      </c>
      <c r="O647">
        <v>0</v>
      </c>
      <c r="P647" t="s">
        <v>687</v>
      </c>
      <c r="Q647" s="2">
        <v>0</v>
      </c>
      <c r="R647" t="s">
        <v>687</v>
      </c>
      <c r="S647">
        <v>0</v>
      </c>
      <c r="T647" t="s">
        <v>687</v>
      </c>
      <c r="U647">
        <v>0</v>
      </c>
      <c r="V647" t="s">
        <v>687</v>
      </c>
      <c r="X647" t="s">
        <v>687</v>
      </c>
      <c r="Y647">
        <v>0</v>
      </c>
      <c r="AA647">
        <v>0</v>
      </c>
      <c r="AB647" t="s">
        <v>687</v>
      </c>
      <c r="AC647">
        <v>0</v>
      </c>
      <c r="AD647" t="s">
        <v>687</v>
      </c>
      <c r="AE647" s="13">
        <v>55000327</v>
      </c>
      <c r="AG647">
        <v>55000456</v>
      </c>
      <c r="AI647" s="2"/>
      <c r="AJ647" t="s">
        <v>1319</v>
      </c>
    </row>
    <row r="648" spans="1:36" x14ac:dyDescent="0.25">
      <c r="A648" t="s">
        <v>998</v>
      </c>
      <c r="B648">
        <v>1602</v>
      </c>
      <c r="C648">
        <v>1</v>
      </c>
      <c r="D648" t="s">
        <v>745</v>
      </c>
      <c r="E648">
        <v>706</v>
      </c>
      <c r="F648">
        <v>17</v>
      </c>
      <c r="G648" t="s">
        <v>687</v>
      </c>
      <c r="H648" t="s">
        <v>1303</v>
      </c>
      <c r="I648">
        <v>0</v>
      </c>
      <c r="J648" t="s">
        <v>687</v>
      </c>
      <c r="K648">
        <v>0</v>
      </c>
      <c r="L648" t="s">
        <v>687</v>
      </c>
      <c r="M648">
        <v>0</v>
      </c>
      <c r="N648" t="s">
        <v>687</v>
      </c>
      <c r="O648">
        <v>0</v>
      </c>
      <c r="P648" t="s">
        <v>687</v>
      </c>
      <c r="Q648" s="2">
        <v>0</v>
      </c>
      <c r="R648" t="s">
        <v>687</v>
      </c>
      <c r="S648">
        <v>0</v>
      </c>
      <c r="T648" t="s">
        <v>687</v>
      </c>
      <c r="U648">
        <v>0</v>
      </c>
      <c r="V648" t="s">
        <v>687</v>
      </c>
      <c r="X648" t="s">
        <v>687</v>
      </c>
      <c r="Y648">
        <v>0</v>
      </c>
      <c r="AA648">
        <v>0</v>
      </c>
      <c r="AB648" t="s">
        <v>687</v>
      </c>
      <c r="AC648">
        <v>0</v>
      </c>
      <c r="AD648" t="s">
        <v>687</v>
      </c>
      <c r="AE648" t="s">
        <v>806</v>
      </c>
      <c r="AG648" t="s">
        <v>806</v>
      </c>
      <c r="AI648" s="2"/>
      <c r="AJ648" t="s">
        <v>1319</v>
      </c>
    </row>
    <row r="649" spans="1:36" x14ac:dyDescent="0.25">
      <c r="A649" t="s">
        <v>630</v>
      </c>
      <c r="B649">
        <v>887</v>
      </c>
      <c r="C649">
        <v>2</v>
      </c>
      <c r="D649" t="s">
        <v>900</v>
      </c>
      <c r="E649">
        <v>329</v>
      </c>
      <c r="F649">
        <v>9</v>
      </c>
      <c r="G649" t="s">
        <v>687</v>
      </c>
      <c r="H649" t="s">
        <v>702</v>
      </c>
      <c r="I649" t="s">
        <v>691</v>
      </c>
      <c r="J649" t="s">
        <v>687</v>
      </c>
      <c r="K649" t="s">
        <v>691</v>
      </c>
      <c r="L649" t="s">
        <v>687</v>
      </c>
      <c r="M649" t="s">
        <v>687</v>
      </c>
      <c r="N649" t="s">
        <v>687</v>
      </c>
      <c r="O649" t="s">
        <v>691</v>
      </c>
      <c r="P649" t="s">
        <v>687</v>
      </c>
      <c r="Q649" s="2">
        <v>0</v>
      </c>
      <c r="R649" t="s">
        <v>687</v>
      </c>
      <c r="S649">
        <v>0</v>
      </c>
      <c r="T649" t="s">
        <v>687</v>
      </c>
      <c r="U649">
        <v>0</v>
      </c>
      <c r="V649" t="s">
        <v>687</v>
      </c>
      <c r="X649" t="s">
        <v>687</v>
      </c>
      <c r="Y649" t="s">
        <v>702</v>
      </c>
      <c r="Z649">
        <v>1</v>
      </c>
      <c r="AA649">
        <v>0</v>
      </c>
      <c r="AB649" t="s">
        <v>687</v>
      </c>
      <c r="AC649">
        <v>0</v>
      </c>
      <c r="AD649" t="s">
        <v>687</v>
      </c>
      <c r="AE649">
        <v>57000882</v>
      </c>
      <c r="AG649">
        <v>57000881</v>
      </c>
      <c r="AH649">
        <v>1</v>
      </c>
      <c r="AI649" s="2"/>
      <c r="AJ649" t="s">
        <v>1319</v>
      </c>
    </row>
    <row r="650" spans="1:36" x14ac:dyDescent="0.25">
      <c r="A650" t="s">
        <v>907</v>
      </c>
      <c r="B650">
        <v>823</v>
      </c>
      <c r="C650">
        <v>2</v>
      </c>
      <c r="D650" t="s">
        <v>904</v>
      </c>
      <c r="E650">
        <v>320</v>
      </c>
      <c r="F650">
        <v>9</v>
      </c>
      <c r="G650" t="s">
        <v>687</v>
      </c>
      <c r="H650" t="s">
        <v>691</v>
      </c>
      <c r="I650" t="s">
        <v>687</v>
      </c>
      <c r="J650" t="s">
        <v>687</v>
      </c>
      <c r="K650" t="s">
        <v>691</v>
      </c>
      <c r="L650" t="s">
        <v>687</v>
      </c>
      <c r="M650" t="s">
        <v>687</v>
      </c>
      <c r="N650" t="s">
        <v>687</v>
      </c>
      <c r="O650" t="s">
        <v>688</v>
      </c>
      <c r="P650" t="s">
        <v>687</v>
      </c>
      <c r="Q650" s="2">
        <v>0</v>
      </c>
      <c r="R650" t="s">
        <v>687</v>
      </c>
      <c r="S650" t="s">
        <v>687</v>
      </c>
      <c r="T650" t="s">
        <v>687</v>
      </c>
      <c r="U650">
        <v>0</v>
      </c>
      <c r="V650" t="s">
        <v>687</v>
      </c>
      <c r="X650" t="s">
        <v>687</v>
      </c>
      <c r="Y650" t="s">
        <v>691</v>
      </c>
      <c r="Z650">
        <v>1</v>
      </c>
      <c r="AA650">
        <v>0</v>
      </c>
      <c r="AB650" t="s">
        <v>687</v>
      </c>
      <c r="AC650">
        <v>0</v>
      </c>
      <c r="AD650" t="s">
        <v>687</v>
      </c>
      <c r="AE650">
        <v>58000157</v>
      </c>
      <c r="AF650">
        <v>1</v>
      </c>
      <c r="AG650">
        <v>58000046</v>
      </c>
      <c r="AH650">
        <v>1</v>
      </c>
      <c r="AI650" s="2"/>
      <c r="AJ650" t="s">
        <v>1318</v>
      </c>
    </row>
    <row r="651" spans="1:36" x14ac:dyDescent="0.25">
      <c r="A651" t="s">
        <v>1037</v>
      </c>
      <c r="B651">
        <v>2304</v>
      </c>
      <c r="C651">
        <v>2</v>
      </c>
      <c r="D651" t="s">
        <v>895</v>
      </c>
      <c r="E651">
        <v>230</v>
      </c>
      <c r="F651">
        <v>13</v>
      </c>
      <c r="G651" t="s">
        <v>687</v>
      </c>
      <c r="H651" t="s">
        <v>687</v>
      </c>
      <c r="I651" t="s">
        <v>688</v>
      </c>
      <c r="J651" t="s">
        <v>687</v>
      </c>
      <c r="K651" t="s">
        <v>688</v>
      </c>
      <c r="L651" t="s">
        <v>687</v>
      </c>
      <c r="M651" t="s">
        <v>687</v>
      </c>
      <c r="N651" t="s">
        <v>687</v>
      </c>
      <c r="O651" t="s">
        <v>688</v>
      </c>
      <c r="P651" t="s">
        <v>687</v>
      </c>
      <c r="Q651" s="2">
        <v>0</v>
      </c>
      <c r="R651" t="s">
        <v>687</v>
      </c>
      <c r="S651" t="s">
        <v>687</v>
      </c>
      <c r="T651" t="s">
        <v>687</v>
      </c>
      <c r="U651">
        <v>0</v>
      </c>
      <c r="V651" t="s">
        <v>687</v>
      </c>
      <c r="X651" t="s">
        <v>687</v>
      </c>
      <c r="Y651" t="s">
        <v>687</v>
      </c>
      <c r="Z651">
        <v>1</v>
      </c>
      <c r="AA651">
        <v>0</v>
      </c>
      <c r="AB651" t="s">
        <v>687</v>
      </c>
      <c r="AC651">
        <v>0</v>
      </c>
      <c r="AD651" t="s">
        <v>687</v>
      </c>
      <c r="AE651">
        <v>50000248</v>
      </c>
      <c r="AF651">
        <v>1</v>
      </c>
      <c r="AG651">
        <v>50000122</v>
      </c>
      <c r="AH651">
        <v>1</v>
      </c>
      <c r="AI651" s="2"/>
      <c r="AJ651" t="s">
        <v>1320</v>
      </c>
    </row>
    <row r="652" spans="1:36" x14ac:dyDescent="0.25">
      <c r="A652" t="s">
        <v>1129</v>
      </c>
      <c r="B652">
        <v>11301</v>
      </c>
      <c r="C652">
        <v>1</v>
      </c>
      <c r="D652" t="s">
        <v>692</v>
      </c>
      <c r="E652">
        <v>430</v>
      </c>
      <c r="F652">
        <v>17</v>
      </c>
      <c r="G652" t="s">
        <v>687</v>
      </c>
      <c r="H652" t="s">
        <v>1303</v>
      </c>
      <c r="I652">
        <v>0</v>
      </c>
      <c r="J652" t="s">
        <v>687</v>
      </c>
      <c r="K652">
        <v>0</v>
      </c>
      <c r="L652" t="s">
        <v>687</v>
      </c>
      <c r="M652">
        <v>0</v>
      </c>
      <c r="N652" t="s">
        <v>687</v>
      </c>
      <c r="O652">
        <v>0</v>
      </c>
      <c r="P652" t="s">
        <v>687</v>
      </c>
      <c r="Q652" s="2">
        <v>0</v>
      </c>
      <c r="R652" t="s">
        <v>687</v>
      </c>
      <c r="S652">
        <v>0</v>
      </c>
      <c r="T652" t="s">
        <v>687</v>
      </c>
      <c r="U652">
        <v>0</v>
      </c>
      <c r="V652" t="s">
        <v>687</v>
      </c>
      <c r="X652" t="s">
        <v>687</v>
      </c>
      <c r="Y652">
        <v>0</v>
      </c>
      <c r="AA652">
        <v>0</v>
      </c>
      <c r="AB652" t="s">
        <v>687</v>
      </c>
      <c r="AC652">
        <v>0</v>
      </c>
      <c r="AD652" t="s">
        <v>687</v>
      </c>
      <c r="AE652" t="s">
        <v>806</v>
      </c>
      <c r="AG652" t="s">
        <v>806</v>
      </c>
      <c r="AI652" s="2"/>
      <c r="AJ652" t="s">
        <v>1319</v>
      </c>
    </row>
    <row r="653" spans="1:36" x14ac:dyDescent="0.25">
      <c r="A653" t="s">
        <v>431</v>
      </c>
      <c r="B653">
        <v>888</v>
      </c>
      <c r="C653">
        <v>2</v>
      </c>
      <c r="D653" t="s">
        <v>900</v>
      </c>
      <c r="E653">
        <v>330</v>
      </c>
      <c r="F653">
        <v>11</v>
      </c>
      <c r="G653" t="s">
        <v>687</v>
      </c>
      <c r="H653" t="s">
        <v>691</v>
      </c>
      <c r="I653" t="s">
        <v>687</v>
      </c>
      <c r="J653" t="s">
        <v>687</v>
      </c>
      <c r="K653" t="s">
        <v>688</v>
      </c>
      <c r="L653" t="s">
        <v>687</v>
      </c>
      <c r="M653" t="s">
        <v>687</v>
      </c>
      <c r="N653" t="s">
        <v>687</v>
      </c>
      <c r="O653" t="s">
        <v>691</v>
      </c>
      <c r="P653" t="s">
        <v>687</v>
      </c>
      <c r="Q653" s="2">
        <v>0</v>
      </c>
      <c r="R653" t="s">
        <v>687</v>
      </c>
      <c r="S653">
        <v>0</v>
      </c>
      <c r="T653" t="s">
        <v>687</v>
      </c>
      <c r="U653">
        <v>0</v>
      </c>
      <c r="V653" t="s">
        <v>687</v>
      </c>
      <c r="X653" t="s">
        <v>687</v>
      </c>
      <c r="Y653" t="s">
        <v>691</v>
      </c>
      <c r="Z653">
        <v>2</v>
      </c>
      <c r="AA653">
        <v>0</v>
      </c>
      <c r="AB653" t="s">
        <v>687</v>
      </c>
      <c r="AC653" t="s">
        <v>687</v>
      </c>
      <c r="AD653" t="s">
        <v>687</v>
      </c>
      <c r="AE653">
        <v>56000037</v>
      </c>
      <c r="AF653">
        <v>1</v>
      </c>
      <c r="AG653">
        <v>56000015</v>
      </c>
      <c r="AH653">
        <v>1</v>
      </c>
      <c r="AI653" s="2"/>
      <c r="AJ653" t="s">
        <v>1318</v>
      </c>
    </row>
    <row r="654" spans="1:36" x14ac:dyDescent="0.25">
      <c r="A654" t="s">
        <v>874</v>
      </c>
      <c r="B654">
        <v>620</v>
      </c>
      <c r="C654">
        <v>1</v>
      </c>
      <c r="D654" t="s">
        <v>748</v>
      </c>
      <c r="E654">
        <v>760</v>
      </c>
      <c r="F654">
        <v>13</v>
      </c>
      <c r="G654" t="s">
        <v>687</v>
      </c>
      <c r="H654" t="s">
        <v>687</v>
      </c>
      <c r="I654" t="s">
        <v>688</v>
      </c>
      <c r="J654" t="s">
        <v>687</v>
      </c>
      <c r="K654" t="s">
        <v>687</v>
      </c>
      <c r="L654" t="s">
        <v>687</v>
      </c>
      <c r="M654" t="s">
        <v>687</v>
      </c>
      <c r="N654" t="s">
        <v>687</v>
      </c>
      <c r="O654">
        <v>0</v>
      </c>
      <c r="P654" t="s">
        <v>687</v>
      </c>
      <c r="Q654" s="2">
        <v>0</v>
      </c>
      <c r="R654" t="s">
        <v>687</v>
      </c>
      <c r="S654" t="s">
        <v>687</v>
      </c>
      <c r="T654" t="s">
        <v>687</v>
      </c>
      <c r="U654">
        <v>0</v>
      </c>
      <c r="V654" t="s">
        <v>687</v>
      </c>
      <c r="X654" t="s">
        <v>687</v>
      </c>
      <c r="Y654" t="s">
        <v>687</v>
      </c>
      <c r="Z654">
        <v>1</v>
      </c>
      <c r="AA654">
        <v>0</v>
      </c>
      <c r="AB654" t="s">
        <v>687</v>
      </c>
      <c r="AC654">
        <v>0</v>
      </c>
      <c r="AD654" t="s">
        <v>687</v>
      </c>
      <c r="AE654">
        <v>25003805</v>
      </c>
      <c r="AF654">
        <v>1</v>
      </c>
      <c r="AG654">
        <v>25003543</v>
      </c>
      <c r="AH654">
        <v>1</v>
      </c>
      <c r="AI654" s="2"/>
      <c r="AJ654" t="s">
        <v>1320</v>
      </c>
    </row>
    <row r="655" spans="1:36" x14ac:dyDescent="0.25">
      <c r="A655" t="s">
        <v>875</v>
      </c>
      <c r="B655">
        <v>621</v>
      </c>
      <c r="C655">
        <v>1</v>
      </c>
      <c r="D655" t="s">
        <v>748</v>
      </c>
      <c r="E655">
        <v>760</v>
      </c>
      <c r="F655">
        <v>13</v>
      </c>
      <c r="G655" t="s">
        <v>687</v>
      </c>
      <c r="H655" t="s">
        <v>691</v>
      </c>
      <c r="I655" t="s">
        <v>691</v>
      </c>
      <c r="J655" t="s">
        <v>687</v>
      </c>
      <c r="K655" t="s">
        <v>691</v>
      </c>
      <c r="L655" t="s">
        <v>687</v>
      </c>
      <c r="M655" t="s">
        <v>687</v>
      </c>
      <c r="N655" t="s">
        <v>687</v>
      </c>
      <c r="O655">
        <v>0</v>
      </c>
      <c r="P655" t="s">
        <v>687</v>
      </c>
      <c r="Q655" s="2">
        <v>0</v>
      </c>
      <c r="R655" t="s">
        <v>687</v>
      </c>
      <c r="S655" t="s">
        <v>687</v>
      </c>
      <c r="T655" t="s">
        <v>687</v>
      </c>
      <c r="U655">
        <v>0</v>
      </c>
      <c r="V655" t="s">
        <v>687</v>
      </c>
      <c r="X655" t="s">
        <v>687</v>
      </c>
      <c r="Y655" t="s">
        <v>687</v>
      </c>
      <c r="Z655">
        <v>1</v>
      </c>
      <c r="AA655">
        <v>0</v>
      </c>
      <c r="AB655" t="s">
        <v>687</v>
      </c>
      <c r="AC655">
        <v>0</v>
      </c>
      <c r="AD655" t="s">
        <v>687</v>
      </c>
      <c r="AE655">
        <v>25001018</v>
      </c>
      <c r="AF655">
        <v>1</v>
      </c>
      <c r="AG655">
        <v>25001017</v>
      </c>
      <c r="AH655">
        <v>1</v>
      </c>
      <c r="AI655" s="2"/>
      <c r="AJ655" t="s">
        <v>1318</v>
      </c>
    </row>
    <row r="656" spans="1:36" x14ac:dyDescent="0.25">
      <c r="A656" t="s">
        <v>49</v>
      </c>
      <c r="B656">
        <v>144</v>
      </c>
      <c r="C656">
        <v>1</v>
      </c>
      <c r="D656" t="s">
        <v>729</v>
      </c>
      <c r="E656">
        <v>575</v>
      </c>
      <c r="F656">
        <v>9</v>
      </c>
      <c r="G656" t="s">
        <v>687</v>
      </c>
      <c r="H656" t="s">
        <v>690</v>
      </c>
      <c r="I656" t="s">
        <v>688</v>
      </c>
      <c r="J656" t="s">
        <v>687</v>
      </c>
      <c r="K656" t="s">
        <v>687</v>
      </c>
      <c r="L656" t="s">
        <v>687</v>
      </c>
      <c r="M656" t="s">
        <v>687</v>
      </c>
      <c r="N656" t="s">
        <v>687</v>
      </c>
      <c r="O656" t="s">
        <v>687</v>
      </c>
      <c r="P656" t="s">
        <v>687</v>
      </c>
      <c r="Q656" s="2">
        <v>0</v>
      </c>
      <c r="R656">
        <v>0</v>
      </c>
      <c r="S656">
        <v>0</v>
      </c>
      <c r="T656">
        <v>0</v>
      </c>
      <c r="U656" t="s">
        <v>687</v>
      </c>
      <c r="V656" t="s">
        <v>687</v>
      </c>
      <c r="X656" t="s">
        <v>687</v>
      </c>
      <c r="Y656" t="s">
        <v>690</v>
      </c>
      <c r="Z656">
        <v>2</v>
      </c>
      <c r="AA656">
        <v>0</v>
      </c>
      <c r="AB656" t="s">
        <v>687</v>
      </c>
      <c r="AC656" t="s">
        <v>690</v>
      </c>
      <c r="AD656" t="s">
        <v>687</v>
      </c>
      <c r="AE656">
        <v>34000034</v>
      </c>
      <c r="AF656">
        <v>1</v>
      </c>
      <c r="AG656">
        <v>34000012</v>
      </c>
      <c r="AH656">
        <v>1</v>
      </c>
      <c r="AI656" s="2"/>
      <c r="AJ656" t="s">
        <v>1318</v>
      </c>
    </row>
    <row r="657" spans="1:36" x14ac:dyDescent="0.25">
      <c r="A657" t="s">
        <v>737</v>
      </c>
      <c r="B657">
        <v>145</v>
      </c>
      <c r="C657">
        <v>1</v>
      </c>
      <c r="D657" t="s">
        <v>729</v>
      </c>
      <c r="E657">
        <v>621</v>
      </c>
      <c r="F657">
        <v>13</v>
      </c>
      <c r="G657" t="s">
        <v>687</v>
      </c>
      <c r="H657" t="s">
        <v>690</v>
      </c>
      <c r="I657" t="s">
        <v>688</v>
      </c>
      <c r="J657" t="s">
        <v>687</v>
      </c>
      <c r="K657" t="s">
        <v>688</v>
      </c>
      <c r="L657" t="s">
        <v>687</v>
      </c>
      <c r="M657" t="s">
        <v>687</v>
      </c>
      <c r="N657" t="s">
        <v>687</v>
      </c>
      <c r="O657" t="s">
        <v>688</v>
      </c>
      <c r="P657" t="s">
        <v>687</v>
      </c>
      <c r="Q657" s="2">
        <v>0</v>
      </c>
      <c r="R657" t="s">
        <v>687</v>
      </c>
      <c r="S657" t="s">
        <v>691</v>
      </c>
      <c r="T657" t="s">
        <v>687</v>
      </c>
      <c r="U657">
        <v>0</v>
      </c>
      <c r="V657" t="s">
        <v>687</v>
      </c>
      <c r="X657" t="s">
        <v>687</v>
      </c>
      <c r="Y657" t="s">
        <v>690</v>
      </c>
      <c r="Z657">
        <v>1</v>
      </c>
      <c r="AA657">
        <v>0</v>
      </c>
      <c r="AB657" t="s">
        <v>687</v>
      </c>
      <c r="AC657">
        <v>0</v>
      </c>
      <c r="AD657" t="s">
        <v>687</v>
      </c>
      <c r="AE657">
        <v>34000459</v>
      </c>
      <c r="AF657">
        <v>1</v>
      </c>
      <c r="AG657">
        <v>34000083</v>
      </c>
      <c r="AH657">
        <v>1</v>
      </c>
      <c r="AI657" s="2"/>
      <c r="AJ657" t="s">
        <v>1318</v>
      </c>
    </row>
    <row r="658" spans="1:36" x14ac:dyDescent="0.25">
      <c r="A658" t="s">
        <v>804</v>
      </c>
      <c r="B658">
        <v>361</v>
      </c>
      <c r="C658">
        <v>1</v>
      </c>
      <c r="D658" t="s">
        <v>764</v>
      </c>
      <c r="E658">
        <v>779</v>
      </c>
      <c r="F658">
        <v>1</v>
      </c>
      <c r="G658" t="s">
        <v>687</v>
      </c>
      <c r="H658" t="s">
        <v>688</v>
      </c>
      <c r="I658" t="s">
        <v>688</v>
      </c>
      <c r="J658" t="s">
        <v>687</v>
      </c>
      <c r="K658" t="s">
        <v>688</v>
      </c>
      <c r="L658" t="s">
        <v>687</v>
      </c>
      <c r="M658" t="s">
        <v>688</v>
      </c>
      <c r="N658" t="s">
        <v>687</v>
      </c>
      <c r="O658" t="s">
        <v>688</v>
      </c>
      <c r="P658" t="s">
        <v>687</v>
      </c>
      <c r="Q658" s="2">
        <v>0</v>
      </c>
      <c r="R658" t="s">
        <v>687</v>
      </c>
      <c r="S658" t="s">
        <v>688</v>
      </c>
      <c r="T658" t="s">
        <v>687</v>
      </c>
      <c r="U658">
        <v>0</v>
      </c>
      <c r="V658" t="s">
        <v>687</v>
      </c>
      <c r="X658" t="s">
        <v>687</v>
      </c>
      <c r="Y658" t="s">
        <v>688</v>
      </c>
      <c r="Z658">
        <v>2</v>
      </c>
      <c r="AA658">
        <v>0</v>
      </c>
      <c r="AB658" t="s">
        <v>687</v>
      </c>
      <c r="AC658" t="s">
        <v>688</v>
      </c>
      <c r="AD658" t="s">
        <v>687</v>
      </c>
      <c r="AE658">
        <v>16000284</v>
      </c>
      <c r="AF658">
        <v>1</v>
      </c>
      <c r="AG658">
        <v>16000065</v>
      </c>
      <c r="AH658">
        <v>1</v>
      </c>
      <c r="AI658" s="2"/>
      <c r="AJ658" t="s">
        <v>1319</v>
      </c>
    </row>
    <row r="659" spans="1:36" x14ac:dyDescent="0.25">
      <c r="A659" t="s">
        <v>805</v>
      </c>
      <c r="B659">
        <v>363</v>
      </c>
      <c r="C659">
        <v>1</v>
      </c>
      <c r="D659" t="s">
        <v>764</v>
      </c>
      <c r="E659">
        <v>661</v>
      </c>
      <c r="F659">
        <v>1</v>
      </c>
      <c r="G659" t="s">
        <v>687</v>
      </c>
      <c r="H659" t="s">
        <v>691</v>
      </c>
      <c r="I659" t="s">
        <v>688</v>
      </c>
      <c r="J659" t="s">
        <v>687</v>
      </c>
      <c r="K659" t="s">
        <v>688</v>
      </c>
      <c r="L659" t="s">
        <v>687</v>
      </c>
      <c r="M659" t="s">
        <v>687</v>
      </c>
      <c r="N659" t="s">
        <v>687</v>
      </c>
      <c r="O659" t="s">
        <v>688</v>
      </c>
      <c r="P659" t="s">
        <v>687</v>
      </c>
      <c r="Q659" s="2">
        <v>0</v>
      </c>
      <c r="R659" t="s">
        <v>687</v>
      </c>
      <c r="S659" t="s">
        <v>688</v>
      </c>
      <c r="T659" t="s">
        <v>687</v>
      </c>
      <c r="U659">
        <v>0</v>
      </c>
      <c r="V659" t="s">
        <v>687</v>
      </c>
      <c r="X659" t="s">
        <v>687</v>
      </c>
      <c r="Y659" t="s">
        <v>687</v>
      </c>
      <c r="Z659">
        <v>2</v>
      </c>
      <c r="AA659">
        <v>0</v>
      </c>
      <c r="AB659" t="s">
        <v>687</v>
      </c>
      <c r="AC659" t="s">
        <v>688</v>
      </c>
      <c r="AD659" t="s">
        <v>687</v>
      </c>
      <c r="AE659">
        <v>16000283</v>
      </c>
      <c r="AF659">
        <v>1</v>
      </c>
      <c r="AG659">
        <v>16000066</v>
      </c>
      <c r="AH659">
        <v>1</v>
      </c>
      <c r="AI659" s="2"/>
      <c r="AJ659" t="s">
        <v>1320</v>
      </c>
    </row>
    <row r="660" spans="1:36" x14ac:dyDescent="0.25">
      <c r="A660" t="s">
        <v>373</v>
      </c>
      <c r="B660">
        <v>779</v>
      </c>
      <c r="C660">
        <v>2</v>
      </c>
      <c r="D660" t="s">
        <v>895</v>
      </c>
      <c r="E660">
        <v>217</v>
      </c>
      <c r="F660">
        <v>13</v>
      </c>
      <c r="G660" t="s">
        <v>687</v>
      </c>
      <c r="H660" t="s">
        <v>690</v>
      </c>
      <c r="I660" t="s">
        <v>691</v>
      </c>
      <c r="J660" t="s">
        <v>687</v>
      </c>
      <c r="K660" t="s">
        <v>687</v>
      </c>
      <c r="L660" t="s">
        <v>687</v>
      </c>
      <c r="M660" t="s">
        <v>687</v>
      </c>
      <c r="N660" t="s">
        <v>687</v>
      </c>
      <c r="O660" t="s">
        <v>688</v>
      </c>
      <c r="P660" t="s">
        <v>687</v>
      </c>
      <c r="Q660" s="2">
        <v>0</v>
      </c>
      <c r="R660" t="s">
        <v>687</v>
      </c>
      <c r="S660" t="s">
        <v>691</v>
      </c>
      <c r="T660" t="s">
        <v>687</v>
      </c>
      <c r="U660">
        <v>0</v>
      </c>
      <c r="V660" t="s">
        <v>687</v>
      </c>
      <c r="X660" t="s">
        <v>687</v>
      </c>
      <c r="Y660" t="s">
        <v>690</v>
      </c>
      <c r="Z660">
        <v>1</v>
      </c>
      <c r="AA660">
        <v>0</v>
      </c>
      <c r="AB660" t="s">
        <v>687</v>
      </c>
      <c r="AC660">
        <v>0</v>
      </c>
      <c r="AD660" t="s">
        <v>687</v>
      </c>
      <c r="AE660">
        <v>52000768</v>
      </c>
      <c r="AF660">
        <v>1</v>
      </c>
      <c r="AG660">
        <v>52000143</v>
      </c>
      <c r="AH660">
        <v>1</v>
      </c>
      <c r="AI660" s="2"/>
      <c r="AJ660" t="s">
        <v>1318</v>
      </c>
    </row>
    <row r="661" spans="1:36" x14ac:dyDescent="0.25">
      <c r="A661" t="s">
        <v>50</v>
      </c>
      <c r="B661">
        <v>146</v>
      </c>
      <c r="C661">
        <v>1</v>
      </c>
      <c r="D661" t="s">
        <v>729</v>
      </c>
      <c r="E661">
        <v>510</v>
      </c>
      <c r="F661">
        <v>9</v>
      </c>
      <c r="G661" t="s">
        <v>690</v>
      </c>
      <c r="H661" t="s">
        <v>690</v>
      </c>
      <c r="I661" t="s">
        <v>691</v>
      </c>
      <c r="J661" t="s">
        <v>691</v>
      </c>
      <c r="K661" t="s">
        <v>687</v>
      </c>
      <c r="L661" t="s">
        <v>687</v>
      </c>
      <c r="M661" t="s">
        <v>687</v>
      </c>
      <c r="N661" t="s">
        <v>687</v>
      </c>
      <c r="O661" t="s">
        <v>687</v>
      </c>
      <c r="P661" t="s">
        <v>687</v>
      </c>
      <c r="Q661" s="2">
        <v>0</v>
      </c>
      <c r="R661" t="s">
        <v>728</v>
      </c>
      <c r="S661" t="s">
        <v>687</v>
      </c>
      <c r="T661" t="s">
        <v>687</v>
      </c>
      <c r="U661">
        <v>0</v>
      </c>
      <c r="V661" t="s">
        <v>728</v>
      </c>
      <c r="X661" t="s">
        <v>690</v>
      </c>
      <c r="Y661" t="s">
        <v>690</v>
      </c>
      <c r="Z661">
        <v>1</v>
      </c>
      <c r="AA661">
        <v>0</v>
      </c>
      <c r="AB661" t="s">
        <v>728</v>
      </c>
      <c r="AC661">
        <v>0</v>
      </c>
      <c r="AD661" t="s">
        <v>728</v>
      </c>
      <c r="AE661">
        <v>42000258</v>
      </c>
      <c r="AF661">
        <v>1</v>
      </c>
      <c r="AG661">
        <v>42000257</v>
      </c>
      <c r="AH661">
        <v>1</v>
      </c>
      <c r="AI661" s="2"/>
      <c r="AJ661" t="s">
        <v>1321</v>
      </c>
    </row>
    <row r="662" spans="1:36" x14ac:dyDescent="0.25">
      <c r="A662" t="s">
        <v>229</v>
      </c>
      <c r="B662">
        <v>517</v>
      </c>
      <c r="C662">
        <v>1</v>
      </c>
      <c r="D662" t="s">
        <v>757</v>
      </c>
      <c r="E662">
        <v>740</v>
      </c>
      <c r="F662">
        <v>10</v>
      </c>
      <c r="G662" t="s">
        <v>687</v>
      </c>
      <c r="H662" t="s">
        <v>688</v>
      </c>
      <c r="I662" t="s">
        <v>688</v>
      </c>
      <c r="J662" t="s">
        <v>687</v>
      </c>
      <c r="K662" t="s">
        <v>688</v>
      </c>
      <c r="L662" t="s">
        <v>687</v>
      </c>
      <c r="M662" t="s">
        <v>688</v>
      </c>
      <c r="N662" t="s">
        <v>687</v>
      </c>
      <c r="O662" t="s">
        <v>688</v>
      </c>
      <c r="P662" t="s">
        <v>687</v>
      </c>
      <c r="Q662" s="2">
        <v>0</v>
      </c>
      <c r="R662" t="s">
        <v>687</v>
      </c>
      <c r="S662" t="s">
        <v>688</v>
      </c>
      <c r="T662" t="s">
        <v>687</v>
      </c>
      <c r="U662">
        <v>0</v>
      </c>
      <c r="V662" t="s">
        <v>687</v>
      </c>
      <c r="X662" t="s">
        <v>687</v>
      </c>
      <c r="Y662" t="s">
        <v>688</v>
      </c>
      <c r="Z662">
        <v>1</v>
      </c>
      <c r="AA662" t="s">
        <v>688</v>
      </c>
      <c r="AB662" t="s">
        <v>687</v>
      </c>
      <c r="AC662">
        <v>0</v>
      </c>
      <c r="AD662" t="s">
        <v>687</v>
      </c>
      <c r="AE662">
        <v>21006004</v>
      </c>
      <c r="AF662">
        <v>1</v>
      </c>
      <c r="AG662">
        <v>21000350</v>
      </c>
      <c r="AH662">
        <v>1</v>
      </c>
      <c r="AI662" s="2"/>
      <c r="AJ662" t="s">
        <v>1320</v>
      </c>
    </row>
    <row r="663" spans="1:36" x14ac:dyDescent="0.25">
      <c r="A663" t="s">
        <v>147</v>
      </c>
      <c r="B663">
        <v>364</v>
      </c>
      <c r="C663">
        <v>1</v>
      </c>
      <c r="D663" t="s">
        <v>764</v>
      </c>
      <c r="E663">
        <v>851</v>
      </c>
      <c r="F663">
        <v>10</v>
      </c>
      <c r="G663" t="s">
        <v>687</v>
      </c>
      <c r="H663" t="s">
        <v>691</v>
      </c>
      <c r="I663" t="s">
        <v>691</v>
      </c>
      <c r="J663" t="s">
        <v>687</v>
      </c>
      <c r="K663" t="s">
        <v>691</v>
      </c>
      <c r="L663" t="s">
        <v>687</v>
      </c>
      <c r="M663" t="s">
        <v>687</v>
      </c>
      <c r="N663" t="s">
        <v>687</v>
      </c>
      <c r="O663" t="s">
        <v>687</v>
      </c>
      <c r="P663" t="s">
        <v>687</v>
      </c>
      <c r="Q663" s="2">
        <v>0</v>
      </c>
      <c r="R663" t="s">
        <v>687</v>
      </c>
      <c r="S663" t="s">
        <v>687</v>
      </c>
      <c r="T663" t="s">
        <v>687</v>
      </c>
      <c r="U663">
        <v>0</v>
      </c>
      <c r="V663" t="s">
        <v>687</v>
      </c>
      <c r="X663" t="s">
        <v>687</v>
      </c>
      <c r="Y663" t="s">
        <v>687</v>
      </c>
      <c r="Z663">
        <v>1</v>
      </c>
      <c r="AA663">
        <v>0</v>
      </c>
      <c r="AB663" t="s">
        <v>687</v>
      </c>
      <c r="AC663">
        <v>0</v>
      </c>
      <c r="AD663" t="s">
        <v>687</v>
      </c>
      <c r="AE663">
        <v>7000085</v>
      </c>
      <c r="AF663">
        <v>1</v>
      </c>
      <c r="AG663">
        <v>7000082</v>
      </c>
      <c r="AH663">
        <v>1</v>
      </c>
      <c r="AI663" s="2"/>
      <c r="AJ663" t="s">
        <v>1318</v>
      </c>
    </row>
    <row r="664" spans="1:36" x14ac:dyDescent="0.25">
      <c r="A664" t="s">
        <v>148</v>
      </c>
      <c r="B664">
        <v>365</v>
      </c>
      <c r="C664">
        <v>1</v>
      </c>
      <c r="D664" t="s">
        <v>764</v>
      </c>
      <c r="E664">
        <v>851</v>
      </c>
      <c r="F664">
        <v>10</v>
      </c>
      <c r="G664" t="s">
        <v>687</v>
      </c>
      <c r="H664" t="s">
        <v>687</v>
      </c>
      <c r="I664" t="s">
        <v>1322</v>
      </c>
      <c r="J664" t="s">
        <v>687</v>
      </c>
      <c r="K664" t="s">
        <v>687</v>
      </c>
      <c r="L664" t="s">
        <v>687</v>
      </c>
      <c r="M664" t="s">
        <v>687</v>
      </c>
      <c r="N664" t="s">
        <v>687</v>
      </c>
      <c r="O664" t="s">
        <v>688</v>
      </c>
      <c r="P664" t="s">
        <v>687</v>
      </c>
      <c r="Q664" s="2">
        <v>0</v>
      </c>
      <c r="R664" t="s">
        <v>687</v>
      </c>
      <c r="S664" t="s">
        <v>687</v>
      </c>
      <c r="T664" t="s">
        <v>687</v>
      </c>
      <c r="U664">
        <v>0</v>
      </c>
      <c r="V664" t="s">
        <v>687</v>
      </c>
      <c r="X664" t="s">
        <v>687</v>
      </c>
      <c r="Y664" t="s">
        <v>687</v>
      </c>
      <c r="Z664">
        <v>1</v>
      </c>
      <c r="AA664">
        <v>0</v>
      </c>
      <c r="AB664" t="s">
        <v>687</v>
      </c>
      <c r="AC664">
        <v>0</v>
      </c>
      <c r="AD664" t="s">
        <v>687</v>
      </c>
      <c r="AE664">
        <v>7000086</v>
      </c>
      <c r="AF664">
        <v>1</v>
      </c>
      <c r="AG664">
        <v>7000083</v>
      </c>
      <c r="AH664">
        <v>1</v>
      </c>
      <c r="AI664" s="2"/>
      <c r="AJ664" t="s">
        <v>1320</v>
      </c>
    </row>
    <row r="665" spans="1:36" x14ac:dyDescent="0.25">
      <c r="A665" t="s">
        <v>149</v>
      </c>
      <c r="B665">
        <v>366</v>
      </c>
      <c r="C665">
        <v>1</v>
      </c>
      <c r="D665" t="s">
        <v>764</v>
      </c>
      <c r="E665">
        <v>665</v>
      </c>
      <c r="F665">
        <v>11</v>
      </c>
      <c r="G665" t="s">
        <v>687</v>
      </c>
      <c r="H665" t="s">
        <v>702</v>
      </c>
      <c r="I665" t="s">
        <v>691</v>
      </c>
      <c r="J665" t="s">
        <v>687</v>
      </c>
      <c r="K665" t="s">
        <v>691</v>
      </c>
      <c r="L665" t="s">
        <v>687</v>
      </c>
      <c r="M665" t="s">
        <v>687</v>
      </c>
      <c r="N665" t="s">
        <v>687</v>
      </c>
      <c r="O665">
        <v>0</v>
      </c>
      <c r="P665" t="s">
        <v>687</v>
      </c>
      <c r="Q665" s="2">
        <v>0</v>
      </c>
      <c r="R665" t="s">
        <v>687</v>
      </c>
      <c r="S665">
        <v>0</v>
      </c>
      <c r="T665" t="s">
        <v>687</v>
      </c>
      <c r="U665">
        <v>0</v>
      </c>
      <c r="V665" t="s">
        <v>687</v>
      </c>
      <c r="X665" t="s">
        <v>687</v>
      </c>
      <c r="Y665" t="s">
        <v>702</v>
      </c>
      <c r="Z665">
        <v>2</v>
      </c>
      <c r="AA665">
        <v>0</v>
      </c>
      <c r="AB665" t="s">
        <v>687</v>
      </c>
      <c r="AC665" t="s">
        <v>690</v>
      </c>
      <c r="AD665" t="s">
        <v>687</v>
      </c>
      <c r="AE665" t="s">
        <v>806</v>
      </c>
      <c r="AG665">
        <v>16000062</v>
      </c>
      <c r="AI665" s="2"/>
      <c r="AJ665" t="s">
        <v>1318</v>
      </c>
    </row>
    <row r="666" spans="1:36" x14ac:dyDescent="0.25">
      <c r="A666" t="s">
        <v>230</v>
      </c>
      <c r="B666">
        <v>518</v>
      </c>
      <c r="C666">
        <v>1</v>
      </c>
      <c r="D666" t="s">
        <v>757</v>
      </c>
      <c r="E666">
        <v>706</v>
      </c>
      <c r="F666">
        <v>13</v>
      </c>
      <c r="G666" t="s">
        <v>687</v>
      </c>
      <c r="H666" t="s">
        <v>690</v>
      </c>
      <c r="I666" t="s">
        <v>691</v>
      </c>
      <c r="J666" t="s">
        <v>687</v>
      </c>
      <c r="K666" t="s">
        <v>691</v>
      </c>
      <c r="L666" t="s">
        <v>687</v>
      </c>
      <c r="M666" t="s">
        <v>687</v>
      </c>
      <c r="N666" t="s">
        <v>687</v>
      </c>
      <c r="O666" t="s">
        <v>691</v>
      </c>
      <c r="P666" t="s">
        <v>687</v>
      </c>
      <c r="Q666" s="2">
        <v>0</v>
      </c>
      <c r="R666" t="s">
        <v>687</v>
      </c>
      <c r="S666" t="s">
        <v>691</v>
      </c>
      <c r="T666" t="s">
        <v>687</v>
      </c>
      <c r="U666">
        <v>0</v>
      </c>
      <c r="V666" t="s">
        <v>687</v>
      </c>
      <c r="X666" t="s">
        <v>687</v>
      </c>
      <c r="Y666" t="s">
        <v>690</v>
      </c>
      <c r="Z666">
        <v>1</v>
      </c>
      <c r="AA666">
        <v>0</v>
      </c>
      <c r="AB666" t="s">
        <v>687</v>
      </c>
      <c r="AC666">
        <v>0</v>
      </c>
      <c r="AD666" t="s">
        <v>687</v>
      </c>
      <c r="AE666">
        <v>21006049</v>
      </c>
      <c r="AF666">
        <v>1</v>
      </c>
      <c r="AG666">
        <v>21000318</v>
      </c>
      <c r="AH666">
        <v>1</v>
      </c>
      <c r="AI666" s="2"/>
      <c r="AJ666" t="s">
        <v>1318</v>
      </c>
    </row>
    <row r="667" spans="1:36" x14ac:dyDescent="0.25">
      <c r="A667" t="s">
        <v>230</v>
      </c>
      <c r="B667">
        <v>722</v>
      </c>
      <c r="C667">
        <v>2</v>
      </c>
      <c r="D667" t="s">
        <v>896</v>
      </c>
      <c r="E667">
        <v>163</v>
      </c>
      <c r="F667">
        <v>13</v>
      </c>
      <c r="G667" t="s">
        <v>687</v>
      </c>
      <c r="H667" t="s">
        <v>1303</v>
      </c>
      <c r="I667">
        <v>0</v>
      </c>
      <c r="J667" t="s">
        <v>687</v>
      </c>
      <c r="K667">
        <v>0</v>
      </c>
      <c r="L667" t="s">
        <v>687</v>
      </c>
      <c r="M667">
        <v>0</v>
      </c>
      <c r="N667" t="s">
        <v>687</v>
      </c>
      <c r="O667">
        <v>0</v>
      </c>
      <c r="P667" t="s">
        <v>687</v>
      </c>
      <c r="Q667" s="2">
        <v>0</v>
      </c>
      <c r="R667" t="s">
        <v>687</v>
      </c>
      <c r="S667">
        <v>0</v>
      </c>
      <c r="T667" t="s">
        <v>687</v>
      </c>
      <c r="U667">
        <v>0</v>
      </c>
      <c r="V667" t="s">
        <v>687</v>
      </c>
      <c r="X667" t="s">
        <v>687</v>
      </c>
      <c r="Y667">
        <v>0</v>
      </c>
      <c r="AA667">
        <v>0</v>
      </c>
      <c r="AB667" t="s">
        <v>687</v>
      </c>
      <c r="AC667">
        <v>0</v>
      </c>
      <c r="AD667" t="s">
        <v>687</v>
      </c>
      <c r="AE667">
        <v>50000245</v>
      </c>
      <c r="AG667">
        <v>50000170</v>
      </c>
      <c r="AI667" s="2"/>
      <c r="AJ667" t="s">
        <v>1319</v>
      </c>
    </row>
    <row r="668" spans="1:36" x14ac:dyDescent="0.25">
      <c r="A668" t="s">
        <v>857</v>
      </c>
      <c r="B668">
        <v>519</v>
      </c>
      <c r="C668">
        <v>1</v>
      </c>
      <c r="D668" t="s">
        <v>757</v>
      </c>
      <c r="E668">
        <v>740</v>
      </c>
      <c r="F668">
        <v>2</v>
      </c>
      <c r="G668" t="s">
        <v>687</v>
      </c>
      <c r="H668" t="s">
        <v>687</v>
      </c>
      <c r="I668" t="s">
        <v>688</v>
      </c>
      <c r="J668" t="s">
        <v>687</v>
      </c>
      <c r="K668" t="s">
        <v>688</v>
      </c>
      <c r="L668" t="s">
        <v>687</v>
      </c>
      <c r="M668" t="s">
        <v>687</v>
      </c>
      <c r="N668" t="s">
        <v>687</v>
      </c>
      <c r="O668" t="s">
        <v>688</v>
      </c>
      <c r="P668" t="s">
        <v>687</v>
      </c>
      <c r="Q668" s="2">
        <v>0</v>
      </c>
      <c r="R668" t="s">
        <v>687</v>
      </c>
      <c r="S668">
        <v>0</v>
      </c>
      <c r="T668" t="s">
        <v>687</v>
      </c>
      <c r="U668">
        <v>0</v>
      </c>
      <c r="V668" t="s">
        <v>687</v>
      </c>
      <c r="X668" t="s">
        <v>687</v>
      </c>
      <c r="Y668" t="s">
        <v>687</v>
      </c>
      <c r="Z668">
        <v>1</v>
      </c>
      <c r="AA668">
        <v>0</v>
      </c>
      <c r="AB668" t="s">
        <v>687</v>
      </c>
      <c r="AC668">
        <v>0</v>
      </c>
      <c r="AD668" t="s">
        <v>687</v>
      </c>
      <c r="AE668">
        <v>21001912</v>
      </c>
      <c r="AG668">
        <v>21000373</v>
      </c>
      <c r="AH668">
        <v>1</v>
      </c>
      <c r="AI668" s="2"/>
      <c r="AJ668" t="s">
        <v>1320</v>
      </c>
    </row>
    <row r="669" spans="1:36" x14ac:dyDescent="0.25">
      <c r="A669" t="s">
        <v>451</v>
      </c>
      <c r="B669">
        <v>927</v>
      </c>
      <c r="C669">
        <v>2</v>
      </c>
      <c r="D669" t="s">
        <v>908</v>
      </c>
      <c r="E669">
        <v>370</v>
      </c>
      <c r="F669">
        <v>9</v>
      </c>
      <c r="G669" t="s">
        <v>687</v>
      </c>
      <c r="H669" t="s">
        <v>690</v>
      </c>
      <c r="I669" t="s">
        <v>691</v>
      </c>
      <c r="J669" t="s">
        <v>687</v>
      </c>
      <c r="K669" t="s">
        <v>691</v>
      </c>
      <c r="L669" t="s">
        <v>687</v>
      </c>
      <c r="M669" t="s">
        <v>687</v>
      </c>
      <c r="N669" t="s">
        <v>687</v>
      </c>
      <c r="O669" t="s">
        <v>691</v>
      </c>
      <c r="P669" t="s">
        <v>687</v>
      </c>
      <c r="Q669" s="2">
        <v>0</v>
      </c>
      <c r="R669">
        <v>0</v>
      </c>
      <c r="S669">
        <v>0</v>
      </c>
      <c r="T669">
        <v>0</v>
      </c>
      <c r="U669" t="s">
        <v>690</v>
      </c>
      <c r="V669" t="s">
        <v>687</v>
      </c>
      <c r="X669" t="s">
        <v>687</v>
      </c>
      <c r="Y669" t="s">
        <v>690</v>
      </c>
      <c r="Z669">
        <v>2</v>
      </c>
      <c r="AA669">
        <v>0</v>
      </c>
      <c r="AB669" t="s">
        <v>687</v>
      </c>
      <c r="AC669" t="s">
        <v>690</v>
      </c>
      <c r="AD669" t="s">
        <v>687</v>
      </c>
      <c r="AE669">
        <v>60000136</v>
      </c>
      <c r="AF669">
        <v>1</v>
      </c>
      <c r="AG669">
        <v>60000013</v>
      </c>
      <c r="AH669">
        <v>1</v>
      </c>
      <c r="AI669" s="2"/>
      <c r="AJ669" t="s">
        <v>1319</v>
      </c>
    </row>
    <row r="670" spans="1:36" x14ac:dyDescent="0.25">
      <c r="A670" t="s">
        <v>724</v>
      </c>
      <c r="B670">
        <v>77</v>
      </c>
      <c r="C670">
        <v>1</v>
      </c>
      <c r="D670" t="s">
        <v>708</v>
      </c>
      <c r="E670">
        <v>561</v>
      </c>
      <c r="F670">
        <v>13</v>
      </c>
      <c r="G670" t="s">
        <v>687</v>
      </c>
      <c r="H670" t="s">
        <v>702</v>
      </c>
      <c r="I670" t="s">
        <v>691</v>
      </c>
      <c r="J670" t="s">
        <v>687</v>
      </c>
      <c r="K670" t="s">
        <v>691</v>
      </c>
      <c r="L670" t="s">
        <v>687</v>
      </c>
      <c r="M670" t="s">
        <v>687</v>
      </c>
      <c r="N670" t="s">
        <v>687</v>
      </c>
      <c r="O670" t="s">
        <v>691</v>
      </c>
      <c r="P670" t="s">
        <v>687</v>
      </c>
      <c r="Q670" s="2">
        <v>0</v>
      </c>
      <c r="R670" t="s">
        <v>687</v>
      </c>
      <c r="S670" t="s">
        <v>702</v>
      </c>
      <c r="T670" t="s">
        <v>687</v>
      </c>
      <c r="U670">
        <v>0</v>
      </c>
      <c r="V670" t="s">
        <v>687</v>
      </c>
      <c r="X670" t="s">
        <v>687</v>
      </c>
      <c r="Y670" t="s">
        <v>702</v>
      </c>
      <c r="Z670">
        <v>1</v>
      </c>
      <c r="AA670">
        <v>0</v>
      </c>
      <c r="AB670" t="s">
        <v>687</v>
      </c>
      <c r="AC670">
        <v>0</v>
      </c>
      <c r="AD670" t="s">
        <v>687</v>
      </c>
      <c r="AE670">
        <v>35000585</v>
      </c>
      <c r="AF670">
        <v>1</v>
      </c>
      <c r="AG670">
        <v>35000199</v>
      </c>
      <c r="AH670">
        <v>1</v>
      </c>
      <c r="AI670" s="2"/>
      <c r="AJ670" t="s">
        <v>1318</v>
      </c>
    </row>
    <row r="671" spans="1:36" x14ac:dyDescent="0.25">
      <c r="A671" t="s">
        <v>916</v>
      </c>
      <c r="B671">
        <v>946</v>
      </c>
      <c r="C671">
        <v>3</v>
      </c>
      <c r="D671" t="s">
        <v>914</v>
      </c>
      <c r="E671">
        <v>400</v>
      </c>
      <c r="F671">
        <v>10</v>
      </c>
      <c r="G671" t="s">
        <v>687</v>
      </c>
      <c r="H671" t="s">
        <v>1303</v>
      </c>
      <c r="I671">
        <v>0</v>
      </c>
      <c r="J671" t="s">
        <v>687</v>
      </c>
      <c r="K671">
        <v>0</v>
      </c>
      <c r="L671" t="s">
        <v>687</v>
      </c>
      <c r="M671">
        <v>0</v>
      </c>
      <c r="N671" t="s">
        <v>687</v>
      </c>
      <c r="O671">
        <v>0</v>
      </c>
      <c r="P671" t="s">
        <v>687</v>
      </c>
      <c r="Q671" s="2">
        <v>0</v>
      </c>
      <c r="R671" t="s">
        <v>687</v>
      </c>
      <c r="S671">
        <v>0</v>
      </c>
      <c r="T671" t="s">
        <v>687</v>
      </c>
      <c r="U671">
        <v>0</v>
      </c>
      <c r="V671" t="s">
        <v>687</v>
      </c>
      <c r="X671" t="s">
        <v>687</v>
      </c>
      <c r="Y671">
        <v>0</v>
      </c>
      <c r="AA671">
        <v>0</v>
      </c>
      <c r="AB671" t="s">
        <v>687</v>
      </c>
      <c r="AC671">
        <v>0</v>
      </c>
      <c r="AD671" t="s">
        <v>687</v>
      </c>
      <c r="AE671">
        <v>66000045</v>
      </c>
      <c r="AG671">
        <v>66000044</v>
      </c>
      <c r="AI671" s="2"/>
      <c r="AJ671" t="s">
        <v>1319</v>
      </c>
    </row>
    <row r="672" spans="1:36" x14ac:dyDescent="0.25">
      <c r="A672" t="s">
        <v>807</v>
      </c>
      <c r="B672">
        <v>368</v>
      </c>
      <c r="C672">
        <v>1</v>
      </c>
      <c r="D672" t="s">
        <v>764</v>
      </c>
      <c r="E672">
        <v>846</v>
      </c>
      <c r="F672">
        <v>10</v>
      </c>
      <c r="G672" t="s">
        <v>687</v>
      </c>
      <c r="H672" t="s">
        <v>690</v>
      </c>
      <c r="I672" t="s">
        <v>691</v>
      </c>
      <c r="J672" t="s">
        <v>687</v>
      </c>
      <c r="K672" t="s">
        <v>691</v>
      </c>
      <c r="L672" t="s">
        <v>687</v>
      </c>
      <c r="M672" t="s">
        <v>687</v>
      </c>
      <c r="N672" t="s">
        <v>687</v>
      </c>
      <c r="O672" t="s">
        <v>691</v>
      </c>
      <c r="P672" t="s">
        <v>687</v>
      </c>
      <c r="Q672" s="2">
        <v>0</v>
      </c>
      <c r="R672" t="s">
        <v>687</v>
      </c>
      <c r="S672" t="s">
        <v>688</v>
      </c>
      <c r="T672" t="s">
        <v>687</v>
      </c>
      <c r="U672">
        <v>0</v>
      </c>
      <c r="V672" t="s">
        <v>687</v>
      </c>
      <c r="X672" t="s">
        <v>687</v>
      </c>
      <c r="Y672" t="s">
        <v>690</v>
      </c>
      <c r="Z672">
        <v>1</v>
      </c>
      <c r="AA672">
        <v>0</v>
      </c>
      <c r="AB672" t="s">
        <v>687</v>
      </c>
      <c r="AC672" t="s">
        <v>690</v>
      </c>
      <c r="AD672" t="s">
        <v>687</v>
      </c>
      <c r="AE672">
        <v>17002021</v>
      </c>
      <c r="AF672">
        <v>1</v>
      </c>
      <c r="AG672">
        <v>17000003</v>
      </c>
      <c r="AH672">
        <v>1</v>
      </c>
      <c r="AI672" s="2"/>
      <c r="AJ672" t="s">
        <v>1318</v>
      </c>
    </row>
    <row r="673" spans="1:36" x14ac:dyDescent="0.25">
      <c r="A673" t="s">
        <v>1038</v>
      </c>
      <c r="B673">
        <v>2305</v>
      </c>
      <c r="C673">
        <v>2</v>
      </c>
      <c r="D673" t="s">
        <v>895</v>
      </c>
      <c r="E673">
        <v>270</v>
      </c>
      <c r="F673">
        <v>13</v>
      </c>
      <c r="G673" t="s">
        <v>687</v>
      </c>
      <c r="H673" t="s">
        <v>690</v>
      </c>
      <c r="I673" t="s">
        <v>691</v>
      </c>
      <c r="J673" t="s">
        <v>687</v>
      </c>
      <c r="K673" t="s">
        <v>688</v>
      </c>
      <c r="L673" t="s">
        <v>687</v>
      </c>
      <c r="M673">
        <v>0</v>
      </c>
      <c r="N673" t="s">
        <v>687</v>
      </c>
      <c r="O673" t="s">
        <v>691</v>
      </c>
      <c r="P673" t="s">
        <v>687</v>
      </c>
      <c r="Q673" s="2">
        <v>0</v>
      </c>
      <c r="R673" t="s">
        <v>687</v>
      </c>
      <c r="S673" t="s">
        <v>687</v>
      </c>
      <c r="T673" t="s">
        <v>687</v>
      </c>
      <c r="U673">
        <v>0</v>
      </c>
      <c r="V673" t="s">
        <v>687</v>
      </c>
      <c r="X673" t="s">
        <v>687</v>
      </c>
      <c r="Y673" t="s">
        <v>690</v>
      </c>
      <c r="Z673">
        <v>1</v>
      </c>
      <c r="AA673">
        <v>0</v>
      </c>
      <c r="AB673" t="s">
        <v>687</v>
      </c>
      <c r="AC673">
        <v>0</v>
      </c>
      <c r="AD673" t="s">
        <v>687</v>
      </c>
      <c r="AE673">
        <v>48000387</v>
      </c>
      <c r="AF673">
        <v>1</v>
      </c>
      <c r="AG673">
        <v>48000386</v>
      </c>
      <c r="AH673">
        <v>1</v>
      </c>
      <c r="AI673" s="2"/>
      <c r="AJ673" t="s">
        <v>1318</v>
      </c>
    </row>
    <row r="674" spans="1:36" x14ac:dyDescent="0.25">
      <c r="A674" t="s">
        <v>3</v>
      </c>
      <c r="B674">
        <v>20</v>
      </c>
      <c r="C674">
        <v>1</v>
      </c>
      <c r="D674" t="s">
        <v>686</v>
      </c>
      <c r="E674">
        <v>787</v>
      </c>
      <c r="F674">
        <v>5</v>
      </c>
      <c r="G674" t="s">
        <v>687</v>
      </c>
      <c r="H674" t="s">
        <v>691</v>
      </c>
      <c r="I674" t="s">
        <v>691</v>
      </c>
      <c r="J674" t="s">
        <v>687</v>
      </c>
      <c r="K674" t="s">
        <v>691</v>
      </c>
      <c r="L674" t="s">
        <v>687</v>
      </c>
      <c r="M674" t="s">
        <v>687</v>
      </c>
      <c r="N674" t="s">
        <v>687</v>
      </c>
      <c r="O674" t="s">
        <v>688</v>
      </c>
      <c r="P674" t="s">
        <v>687</v>
      </c>
      <c r="Q674" s="2">
        <v>0</v>
      </c>
      <c r="R674" t="s">
        <v>687</v>
      </c>
      <c r="S674" t="s">
        <v>687</v>
      </c>
      <c r="T674" t="s">
        <v>687</v>
      </c>
      <c r="U674">
        <v>0</v>
      </c>
      <c r="V674" t="s">
        <v>687</v>
      </c>
      <c r="X674" t="s">
        <v>687</v>
      </c>
      <c r="Y674" t="s">
        <v>687</v>
      </c>
      <c r="Z674">
        <v>1</v>
      </c>
      <c r="AA674">
        <v>0</v>
      </c>
      <c r="AB674" t="s">
        <v>687</v>
      </c>
      <c r="AC674">
        <v>0</v>
      </c>
      <c r="AD674" t="s">
        <v>687</v>
      </c>
      <c r="AE674">
        <v>1000416</v>
      </c>
      <c r="AF674">
        <v>1</v>
      </c>
      <c r="AG674">
        <v>1000006</v>
      </c>
      <c r="AH674">
        <v>1</v>
      </c>
      <c r="AI674" s="2"/>
      <c r="AJ674" t="s">
        <v>1318</v>
      </c>
    </row>
    <row r="675" spans="1:36" x14ac:dyDescent="0.25">
      <c r="A675" t="s">
        <v>1361</v>
      </c>
      <c r="B675">
        <v>723</v>
      </c>
      <c r="C675">
        <v>2</v>
      </c>
      <c r="D675" t="s">
        <v>896</v>
      </c>
      <c r="E675">
        <v>270</v>
      </c>
      <c r="F675">
        <v>9</v>
      </c>
      <c r="G675" t="s">
        <v>702</v>
      </c>
      <c r="H675" t="s">
        <v>702</v>
      </c>
      <c r="I675" t="s">
        <v>691</v>
      </c>
      <c r="J675" t="s">
        <v>691</v>
      </c>
      <c r="K675" t="s">
        <v>691</v>
      </c>
      <c r="L675" t="s">
        <v>691</v>
      </c>
      <c r="M675" t="s">
        <v>687</v>
      </c>
      <c r="N675" t="s">
        <v>687</v>
      </c>
      <c r="O675" t="s">
        <v>691</v>
      </c>
      <c r="P675" t="s">
        <v>691</v>
      </c>
      <c r="Q675" s="2">
        <v>0</v>
      </c>
      <c r="R675" t="s">
        <v>728</v>
      </c>
      <c r="S675" t="s">
        <v>690</v>
      </c>
      <c r="T675" t="s">
        <v>690</v>
      </c>
      <c r="U675">
        <v>0</v>
      </c>
      <c r="V675" t="s">
        <v>728</v>
      </c>
      <c r="X675" t="s">
        <v>702</v>
      </c>
      <c r="Y675" t="s">
        <v>702</v>
      </c>
      <c r="Z675">
        <v>1</v>
      </c>
      <c r="AA675">
        <v>0</v>
      </c>
      <c r="AB675" t="s">
        <v>728</v>
      </c>
      <c r="AC675">
        <v>0</v>
      </c>
      <c r="AD675" t="s">
        <v>728</v>
      </c>
      <c r="AE675">
        <v>49000150</v>
      </c>
      <c r="AF675">
        <v>1</v>
      </c>
      <c r="AG675">
        <v>49000084</v>
      </c>
      <c r="AH675">
        <v>1</v>
      </c>
      <c r="AI675" s="2"/>
      <c r="AJ675" t="s">
        <v>1321</v>
      </c>
    </row>
    <row r="676" spans="1:36" x14ac:dyDescent="0.25">
      <c r="A676" t="s">
        <v>1362</v>
      </c>
      <c r="B676">
        <v>1229</v>
      </c>
      <c r="C676">
        <v>1</v>
      </c>
      <c r="D676" t="s">
        <v>764</v>
      </c>
      <c r="E676" s="2">
        <v>773</v>
      </c>
      <c r="F676" s="2">
        <v>17</v>
      </c>
      <c r="G676" t="s">
        <v>728</v>
      </c>
      <c r="H676" t="s">
        <v>1303</v>
      </c>
      <c r="I676" s="2">
        <v>0</v>
      </c>
      <c r="J676" t="s">
        <v>728</v>
      </c>
      <c r="K676" s="2">
        <v>0</v>
      </c>
      <c r="L676" t="s">
        <v>728</v>
      </c>
      <c r="M676">
        <v>0</v>
      </c>
      <c r="N676" t="s">
        <v>728</v>
      </c>
      <c r="O676" s="2">
        <v>0</v>
      </c>
      <c r="P676" t="s">
        <v>728</v>
      </c>
      <c r="Q676" s="2">
        <v>0</v>
      </c>
      <c r="R676" t="s">
        <v>728</v>
      </c>
      <c r="S676" s="2">
        <v>0</v>
      </c>
      <c r="T676" t="s">
        <v>728</v>
      </c>
      <c r="U676" s="2">
        <v>0</v>
      </c>
      <c r="V676" t="s">
        <v>728</v>
      </c>
      <c r="W676" s="2"/>
      <c r="X676" t="s">
        <v>728</v>
      </c>
      <c r="Y676" s="2">
        <v>0</v>
      </c>
      <c r="Z676" s="2"/>
      <c r="AA676" s="2">
        <v>0</v>
      </c>
      <c r="AB676" t="s">
        <v>728</v>
      </c>
      <c r="AC676" s="2">
        <v>0</v>
      </c>
      <c r="AD676" t="s">
        <v>728</v>
      </c>
      <c r="AE676" t="s">
        <v>806</v>
      </c>
      <c r="AF676" s="2"/>
      <c r="AG676" t="s">
        <v>806</v>
      </c>
      <c r="AH676" s="2"/>
      <c r="AI676" s="2"/>
      <c r="AJ676" t="s">
        <v>1319</v>
      </c>
    </row>
    <row r="677" spans="1:36" x14ac:dyDescent="0.25">
      <c r="A677" t="s">
        <v>51</v>
      </c>
      <c r="B677">
        <v>147</v>
      </c>
      <c r="C677">
        <v>1</v>
      </c>
      <c r="D677" t="s">
        <v>729</v>
      </c>
      <c r="E677">
        <v>621</v>
      </c>
      <c r="F677">
        <v>11</v>
      </c>
      <c r="G677" t="s">
        <v>691</v>
      </c>
      <c r="H677" t="s">
        <v>691</v>
      </c>
      <c r="I677" t="s">
        <v>691</v>
      </c>
      <c r="J677" t="s">
        <v>691</v>
      </c>
      <c r="K677" t="s">
        <v>688</v>
      </c>
      <c r="L677" t="s">
        <v>687</v>
      </c>
      <c r="M677" t="s">
        <v>687</v>
      </c>
      <c r="N677" t="s">
        <v>687</v>
      </c>
      <c r="O677" t="s">
        <v>688</v>
      </c>
      <c r="P677" t="s">
        <v>687</v>
      </c>
      <c r="Q677" s="2">
        <v>0</v>
      </c>
      <c r="R677" t="s">
        <v>728</v>
      </c>
      <c r="S677">
        <v>0</v>
      </c>
      <c r="T677" t="s">
        <v>728</v>
      </c>
      <c r="U677">
        <v>0</v>
      </c>
      <c r="V677" t="s">
        <v>728</v>
      </c>
      <c r="X677" t="s">
        <v>691</v>
      </c>
      <c r="Y677" t="s">
        <v>691</v>
      </c>
      <c r="Z677">
        <v>1</v>
      </c>
      <c r="AA677">
        <v>0</v>
      </c>
      <c r="AB677" t="s">
        <v>728</v>
      </c>
      <c r="AC677">
        <v>0</v>
      </c>
      <c r="AD677" t="s">
        <v>728</v>
      </c>
      <c r="AE677">
        <v>37000680</v>
      </c>
      <c r="AG677">
        <v>37000679</v>
      </c>
      <c r="AH677">
        <v>1</v>
      </c>
      <c r="AI677" s="2"/>
      <c r="AJ677" t="s">
        <v>1321</v>
      </c>
    </row>
    <row r="678" spans="1:36" x14ac:dyDescent="0.25">
      <c r="A678" t="s">
        <v>975</v>
      </c>
      <c r="B678">
        <v>1221</v>
      </c>
      <c r="C678">
        <v>1</v>
      </c>
      <c r="D678" t="s">
        <v>764</v>
      </c>
      <c r="E678">
        <v>851</v>
      </c>
      <c r="F678">
        <v>10</v>
      </c>
      <c r="G678" t="s">
        <v>687</v>
      </c>
      <c r="H678" t="s">
        <v>1303</v>
      </c>
      <c r="I678">
        <v>0</v>
      </c>
      <c r="J678" t="s">
        <v>687</v>
      </c>
      <c r="K678">
        <v>0</v>
      </c>
      <c r="L678" t="s">
        <v>687</v>
      </c>
      <c r="M678">
        <v>0</v>
      </c>
      <c r="N678" t="s">
        <v>687</v>
      </c>
      <c r="O678">
        <v>0</v>
      </c>
      <c r="P678" t="s">
        <v>687</v>
      </c>
      <c r="Q678" s="2">
        <v>0</v>
      </c>
      <c r="R678" t="s">
        <v>687</v>
      </c>
      <c r="S678">
        <v>0</v>
      </c>
      <c r="T678" t="s">
        <v>687</v>
      </c>
      <c r="U678">
        <v>0</v>
      </c>
      <c r="V678" t="s">
        <v>687</v>
      </c>
      <c r="X678" t="s">
        <v>687</v>
      </c>
      <c r="Y678">
        <v>0</v>
      </c>
      <c r="AA678">
        <v>0</v>
      </c>
      <c r="AB678" t="s">
        <v>687</v>
      </c>
      <c r="AC678">
        <v>0</v>
      </c>
      <c r="AD678" t="s">
        <v>687</v>
      </c>
      <c r="AE678">
        <v>7000068</v>
      </c>
      <c r="AG678">
        <v>7000012</v>
      </c>
      <c r="AI678" s="2"/>
      <c r="AJ678" t="s">
        <v>1319</v>
      </c>
    </row>
    <row r="679" spans="1:36" x14ac:dyDescent="0.25">
      <c r="A679" t="s">
        <v>374</v>
      </c>
      <c r="B679">
        <v>780</v>
      </c>
      <c r="C679">
        <v>2</v>
      </c>
      <c r="D679" t="s">
        <v>895</v>
      </c>
      <c r="E679">
        <v>101</v>
      </c>
      <c r="F679">
        <v>9</v>
      </c>
      <c r="G679" t="s">
        <v>687</v>
      </c>
      <c r="H679" t="s">
        <v>690</v>
      </c>
      <c r="I679" t="s">
        <v>691</v>
      </c>
      <c r="J679" t="s">
        <v>687</v>
      </c>
      <c r="K679" t="s">
        <v>691</v>
      </c>
      <c r="L679" t="s">
        <v>687</v>
      </c>
      <c r="M679" t="s">
        <v>687</v>
      </c>
      <c r="N679" t="s">
        <v>687</v>
      </c>
      <c r="O679" t="s">
        <v>691</v>
      </c>
      <c r="P679" t="s">
        <v>687</v>
      </c>
      <c r="Q679" s="2">
        <v>0</v>
      </c>
      <c r="R679" t="s">
        <v>687</v>
      </c>
      <c r="S679" t="s">
        <v>687</v>
      </c>
      <c r="T679" t="s">
        <v>687</v>
      </c>
      <c r="U679">
        <v>0</v>
      </c>
      <c r="V679" t="s">
        <v>687</v>
      </c>
      <c r="X679" t="s">
        <v>687</v>
      </c>
      <c r="Y679" t="s">
        <v>690</v>
      </c>
      <c r="Z679">
        <v>1</v>
      </c>
      <c r="AA679">
        <v>0</v>
      </c>
      <c r="AB679" t="s">
        <v>687</v>
      </c>
      <c r="AC679">
        <v>0</v>
      </c>
      <c r="AD679" t="s">
        <v>687</v>
      </c>
      <c r="AE679">
        <v>53000171</v>
      </c>
      <c r="AF679">
        <v>1</v>
      </c>
      <c r="AG679">
        <v>53000052</v>
      </c>
      <c r="AH679">
        <v>1</v>
      </c>
      <c r="AI679" s="2"/>
      <c r="AJ679" t="s">
        <v>1318</v>
      </c>
    </row>
    <row r="680" spans="1:36" x14ac:dyDescent="0.25">
      <c r="A680" t="s">
        <v>903</v>
      </c>
      <c r="B680">
        <v>781</v>
      </c>
      <c r="C680">
        <v>2</v>
      </c>
      <c r="D680" t="s">
        <v>895</v>
      </c>
      <c r="E680">
        <v>101</v>
      </c>
      <c r="F680">
        <v>9</v>
      </c>
      <c r="G680" t="s">
        <v>687</v>
      </c>
      <c r="H680" t="s">
        <v>690</v>
      </c>
      <c r="I680" t="s">
        <v>688</v>
      </c>
      <c r="J680" t="s">
        <v>687</v>
      </c>
      <c r="K680" t="s">
        <v>688</v>
      </c>
      <c r="L680" t="s">
        <v>687</v>
      </c>
      <c r="M680" t="s">
        <v>687</v>
      </c>
      <c r="N680" t="s">
        <v>687</v>
      </c>
      <c r="O680" t="s">
        <v>688</v>
      </c>
      <c r="P680" t="s">
        <v>687</v>
      </c>
      <c r="Q680" s="2">
        <v>0</v>
      </c>
      <c r="R680">
        <v>0</v>
      </c>
      <c r="S680">
        <v>0</v>
      </c>
      <c r="T680">
        <v>0</v>
      </c>
      <c r="U680" t="s">
        <v>687</v>
      </c>
      <c r="V680" t="s">
        <v>687</v>
      </c>
      <c r="X680" t="s">
        <v>687</v>
      </c>
      <c r="Y680" t="s">
        <v>691</v>
      </c>
      <c r="Z680">
        <v>2</v>
      </c>
      <c r="AA680" t="s">
        <v>690</v>
      </c>
      <c r="AB680" t="s">
        <v>687</v>
      </c>
      <c r="AC680" t="s">
        <v>688</v>
      </c>
      <c r="AD680" t="s">
        <v>687</v>
      </c>
      <c r="AE680">
        <v>53000191</v>
      </c>
      <c r="AG680">
        <v>53000081</v>
      </c>
      <c r="AI680" s="2"/>
      <c r="AJ680" t="s">
        <v>1318</v>
      </c>
    </row>
    <row r="681" spans="1:36" x14ac:dyDescent="0.25">
      <c r="A681" t="s">
        <v>76</v>
      </c>
      <c r="B681">
        <v>78</v>
      </c>
      <c r="C681">
        <v>1</v>
      </c>
      <c r="D681" t="s">
        <v>708</v>
      </c>
      <c r="E681">
        <v>573</v>
      </c>
      <c r="F681">
        <v>5</v>
      </c>
      <c r="G681" t="s">
        <v>687</v>
      </c>
      <c r="H681" t="s">
        <v>691</v>
      </c>
      <c r="I681" t="s">
        <v>688</v>
      </c>
      <c r="J681" t="s">
        <v>687</v>
      </c>
      <c r="K681" t="s">
        <v>691</v>
      </c>
      <c r="L681" t="s">
        <v>687</v>
      </c>
      <c r="M681" t="s">
        <v>687</v>
      </c>
      <c r="N681" t="s">
        <v>687</v>
      </c>
      <c r="O681">
        <v>0</v>
      </c>
      <c r="P681" t="s">
        <v>687</v>
      </c>
      <c r="Q681" s="2">
        <v>0</v>
      </c>
      <c r="R681" t="s">
        <v>687</v>
      </c>
      <c r="S681" t="s">
        <v>688</v>
      </c>
      <c r="T681" t="s">
        <v>687</v>
      </c>
      <c r="U681">
        <v>0</v>
      </c>
      <c r="V681" t="s">
        <v>687</v>
      </c>
      <c r="X681" t="s">
        <v>687</v>
      </c>
      <c r="Y681" t="s">
        <v>691</v>
      </c>
      <c r="Z681">
        <v>1</v>
      </c>
      <c r="AA681">
        <v>0</v>
      </c>
      <c r="AB681" t="s">
        <v>687</v>
      </c>
      <c r="AC681">
        <v>0</v>
      </c>
      <c r="AD681" t="s">
        <v>687</v>
      </c>
      <c r="AE681">
        <v>30000146</v>
      </c>
      <c r="AF681">
        <v>1</v>
      </c>
      <c r="AG681">
        <v>30000034</v>
      </c>
      <c r="AH681">
        <v>1</v>
      </c>
      <c r="AI681" s="2"/>
      <c r="AJ681" t="s">
        <v>1318</v>
      </c>
    </row>
    <row r="682" spans="1:36" x14ac:dyDescent="0.25">
      <c r="A682" t="s">
        <v>76</v>
      </c>
      <c r="B682">
        <v>200</v>
      </c>
      <c r="C682">
        <v>1</v>
      </c>
      <c r="D682" t="s">
        <v>692</v>
      </c>
      <c r="E682">
        <v>430</v>
      </c>
      <c r="F682">
        <v>5</v>
      </c>
      <c r="G682" t="s">
        <v>687</v>
      </c>
      <c r="H682" t="s">
        <v>1303</v>
      </c>
      <c r="I682">
        <v>0</v>
      </c>
      <c r="J682" t="s">
        <v>687</v>
      </c>
      <c r="K682">
        <v>0</v>
      </c>
      <c r="L682" t="s">
        <v>687</v>
      </c>
      <c r="M682">
        <v>0</v>
      </c>
      <c r="N682" t="s">
        <v>687</v>
      </c>
      <c r="O682">
        <v>0</v>
      </c>
      <c r="P682" t="s">
        <v>687</v>
      </c>
      <c r="Q682" s="2">
        <v>0</v>
      </c>
      <c r="R682" t="s">
        <v>687</v>
      </c>
      <c r="S682">
        <v>0</v>
      </c>
      <c r="T682" t="s">
        <v>687</v>
      </c>
      <c r="U682">
        <v>0</v>
      </c>
      <c r="V682" t="s">
        <v>687</v>
      </c>
      <c r="X682" t="s">
        <v>687</v>
      </c>
      <c r="Y682">
        <v>0</v>
      </c>
      <c r="AA682">
        <v>0</v>
      </c>
      <c r="AB682" t="s">
        <v>687</v>
      </c>
      <c r="AC682">
        <v>0</v>
      </c>
      <c r="AD682" t="s">
        <v>687</v>
      </c>
      <c r="AE682">
        <v>47000161</v>
      </c>
      <c r="AG682">
        <v>47000024</v>
      </c>
      <c r="AI682" s="2"/>
      <c r="AJ682" t="s">
        <v>1319</v>
      </c>
    </row>
    <row r="683" spans="1:36" x14ac:dyDescent="0.25">
      <c r="A683" t="s">
        <v>76</v>
      </c>
      <c r="B683">
        <v>782</v>
      </c>
      <c r="C683">
        <v>2</v>
      </c>
      <c r="D683" t="s">
        <v>895</v>
      </c>
      <c r="E683">
        <v>217</v>
      </c>
      <c r="F683">
        <v>5</v>
      </c>
      <c r="G683" t="s">
        <v>687</v>
      </c>
      <c r="H683" t="s">
        <v>702</v>
      </c>
      <c r="I683" t="s">
        <v>691</v>
      </c>
      <c r="J683" t="s">
        <v>687</v>
      </c>
      <c r="K683" t="s">
        <v>691</v>
      </c>
      <c r="L683" t="s">
        <v>687</v>
      </c>
      <c r="M683" t="s">
        <v>687</v>
      </c>
      <c r="N683" t="s">
        <v>687</v>
      </c>
      <c r="O683" t="s">
        <v>691</v>
      </c>
      <c r="P683" t="s">
        <v>687</v>
      </c>
      <c r="Q683" s="2">
        <v>0</v>
      </c>
      <c r="R683" t="s">
        <v>687</v>
      </c>
      <c r="S683" t="s">
        <v>691</v>
      </c>
      <c r="T683" t="s">
        <v>687</v>
      </c>
      <c r="U683">
        <v>0</v>
      </c>
      <c r="V683" t="s">
        <v>687</v>
      </c>
      <c r="X683" t="s">
        <v>687</v>
      </c>
      <c r="Y683" t="s">
        <v>702</v>
      </c>
      <c r="Z683">
        <v>1</v>
      </c>
      <c r="AA683">
        <v>0</v>
      </c>
      <c r="AB683" t="s">
        <v>687</v>
      </c>
      <c r="AC683">
        <v>0</v>
      </c>
      <c r="AD683" t="s">
        <v>687</v>
      </c>
      <c r="AE683">
        <v>48000060</v>
      </c>
      <c r="AF683">
        <v>1</v>
      </c>
      <c r="AG683">
        <v>48000034</v>
      </c>
      <c r="AH683">
        <v>1</v>
      </c>
      <c r="AI683" s="2"/>
      <c r="AJ683" t="s">
        <v>1318</v>
      </c>
    </row>
    <row r="684" spans="1:36" x14ac:dyDescent="0.25">
      <c r="A684" t="s">
        <v>432</v>
      </c>
      <c r="B684">
        <v>889</v>
      </c>
      <c r="C684">
        <v>2</v>
      </c>
      <c r="D684" t="s">
        <v>900</v>
      </c>
      <c r="E684">
        <v>340</v>
      </c>
      <c r="F684">
        <v>10</v>
      </c>
      <c r="G684" t="s">
        <v>687</v>
      </c>
      <c r="H684" t="s">
        <v>691</v>
      </c>
      <c r="I684" t="s">
        <v>691</v>
      </c>
      <c r="J684" t="s">
        <v>687</v>
      </c>
      <c r="K684" t="s">
        <v>687</v>
      </c>
      <c r="L684" t="s">
        <v>687</v>
      </c>
      <c r="M684" t="s">
        <v>687</v>
      </c>
      <c r="N684" t="s">
        <v>687</v>
      </c>
      <c r="O684" t="s">
        <v>688</v>
      </c>
      <c r="P684" t="s">
        <v>687</v>
      </c>
      <c r="Q684" s="2">
        <v>0</v>
      </c>
      <c r="R684" t="s">
        <v>687</v>
      </c>
      <c r="S684" t="s">
        <v>687</v>
      </c>
      <c r="T684" t="s">
        <v>687</v>
      </c>
      <c r="U684">
        <v>0</v>
      </c>
      <c r="V684" t="s">
        <v>687</v>
      </c>
      <c r="X684" t="s">
        <v>687</v>
      </c>
      <c r="Y684" t="s">
        <v>691</v>
      </c>
      <c r="Z684">
        <v>1</v>
      </c>
      <c r="AA684">
        <v>0</v>
      </c>
      <c r="AB684" t="s">
        <v>687</v>
      </c>
      <c r="AC684">
        <v>0</v>
      </c>
      <c r="AD684" t="s">
        <v>687</v>
      </c>
      <c r="AE684">
        <v>57000329</v>
      </c>
      <c r="AF684">
        <v>1</v>
      </c>
      <c r="AG684">
        <v>57000037</v>
      </c>
      <c r="AH684">
        <v>1</v>
      </c>
      <c r="AI684" s="2"/>
      <c r="AJ684" t="s">
        <v>1318</v>
      </c>
    </row>
    <row r="685" spans="1:36" x14ac:dyDescent="0.25">
      <c r="A685" t="s">
        <v>1122</v>
      </c>
      <c r="B685">
        <v>11103</v>
      </c>
      <c r="C685">
        <v>1</v>
      </c>
      <c r="D685" t="s">
        <v>729</v>
      </c>
      <c r="E685">
        <v>621</v>
      </c>
      <c r="F685">
        <v>17</v>
      </c>
      <c r="G685" t="s">
        <v>687</v>
      </c>
      <c r="H685" t="s">
        <v>1303</v>
      </c>
      <c r="I685">
        <v>0</v>
      </c>
      <c r="J685" t="s">
        <v>687</v>
      </c>
      <c r="K685">
        <v>0</v>
      </c>
      <c r="L685" t="s">
        <v>687</v>
      </c>
      <c r="M685">
        <v>0</v>
      </c>
      <c r="N685" t="s">
        <v>687</v>
      </c>
      <c r="O685">
        <v>0</v>
      </c>
      <c r="P685" t="s">
        <v>687</v>
      </c>
      <c r="Q685" s="2">
        <v>0</v>
      </c>
      <c r="R685" t="s">
        <v>687</v>
      </c>
      <c r="S685">
        <v>0</v>
      </c>
      <c r="T685" t="s">
        <v>687</v>
      </c>
      <c r="U685">
        <v>0</v>
      </c>
      <c r="V685" t="s">
        <v>687</v>
      </c>
      <c r="X685" t="s">
        <v>687</v>
      </c>
      <c r="Y685">
        <v>0</v>
      </c>
      <c r="AA685">
        <v>0</v>
      </c>
      <c r="AB685" t="s">
        <v>687</v>
      </c>
      <c r="AC685">
        <v>0</v>
      </c>
      <c r="AD685" t="s">
        <v>687</v>
      </c>
      <c r="AE685" t="s">
        <v>806</v>
      </c>
      <c r="AG685" t="s">
        <v>806</v>
      </c>
      <c r="AI685" s="2"/>
      <c r="AJ685" t="s">
        <v>1319</v>
      </c>
    </row>
    <row r="686" spans="1:36" x14ac:dyDescent="0.25">
      <c r="A686" t="s">
        <v>150</v>
      </c>
      <c r="B686">
        <v>370</v>
      </c>
      <c r="C686">
        <v>1</v>
      </c>
      <c r="D686" t="s">
        <v>764</v>
      </c>
      <c r="E686">
        <v>779</v>
      </c>
      <c r="F686">
        <v>9</v>
      </c>
      <c r="G686" t="s">
        <v>687</v>
      </c>
      <c r="H686" t="s">
        <v>690</v>
      </c>
      <c r="I686" t="s">
        <v>691</v>
      </c>
      <c r="J686" t="s">
        <v>687</v>
      </c>
      <c r="K686" t="s">
        <v>691</v>
      </c>
      <c r="L686" t="s">
        <v>687</v>
      </c>
      <c r="M686" t="s">
        <v>687</v>
      </c>
      <c r="N686" t="s">
        <v>687</v>
      </c>
      <c r="O686" t="s">
        <v>691</v>
      </c>
      <c r="P686" t="s">
        <v>687</v>
      </c>
      <c r="Q686" s="2">
        <v>0</v>
      </c>
      <c r="R686" t="s">
        <v>687</v>
      </c>
      <c r="S686" t="s">
        <v>687</v>
      </c>
      <c r="T686" t="s">
        <v>687</v>
      </c>
      <c r="U686">
        <v>0</v>
      </c>
      <c r="V686" t="s">
        <v>687</v>
      </c>
      <c r="X686" t="s">
        <v>687</v>
      </c>
      <c r="Y686" t="s">
        <v>690</v>
      </c>
      <c r="Z686">
        <v>1</v>
      </c>
      <c r="AA686">
        <v>0</v>
      </c>
      <c r="AB686" t="s">
        <v>687</v>
      </c>
      <c r="AC686">
        <v>0</v>
      </c>
      <c r="AD686" t="s">
        <v>687</v>
      </c>
      <c r="AE686">
        <v>16001303</v>
      </c>
      <c r="AF686">
        <v>1</v>
      </c>
      <c r="AG686">
        <v>16000108</v>
      </c>
      <c r="AH686">
        <v>1</v>
      </c>
      <c r="AI686" s="2"/>
      <c r="AJ686" t="s">
        <v>1318</v>
      </c>
    </row>
    <row r="687" spans="1:36" x14ac:dyDescent="0.25">
      <c r="A687" t="s">
        <v>290</v>
      </c>
      <c r="B687">
        <v>622</v>
      </c>
      <c r="C687">
        <v>1</v>
      </c>
      <c r="D687" t="s">
        <v>748</v>
      </c>
      <c r="E687">
        <v>760</v>
      </c>
      <c r="F687">
        <v>11</v>
      </c>
      <c r="G687" t="s">
        <v>687</v>
      </c>
      <c r="H687" t="s">
        <v>690</v>
      </c>
      <c r="I687" t="s">
        <v>687</v>
      </c>
      <c r="J687" t="s">
        <v>687</v>
      </c>
      <c r="K687" t="s">
        <v>688</v>
      </c>
      <c r="L687" t="s">
        <v>687</v>
      </c>
      <c r="M687" t="s">
        <v>687</v>
      </c>
      <c r="N687" t="s">
        <v>687</v>
      </c>
      <c r="O687" t="s">
        <v>691</v>
      </c>
      <c r="P687" t="s">
        <v>687</v>
      </c>
      <c r="Q687" s="2">
        <v>0</v>
      </c>
      <c r="R687" t="s">
        <v>687</v>
      </c>
      <c r="S687">
        <v>0</v>
      </c>
      <c r="T687" t="s">
        <v>687</v>
      </c>
      <c r="U687">
        <v>0</v>
      </c>
      <c r="V687" t="s">
        <v>687</v>
      </c>
      <c r="X687" t="s">
        <v>687</v>
      </c>
      <c r="Y687" t="s">
        <v>690</v>
      </c>
      <c r="Z687">
        <v>2</v>
      </c>
      <c r="AA687">
        <v>0</v>
      </c>
      <c r="AB687" t="s">
        <v>687</v>
      </c>
      <c r="AC687" t="s">
        <v>688</v>
      </c>
      <c r="AD687" t="s">
        <v>687</v>
      </c>
      <c r="AE687">
        <v>25000524</v>
      </c>
      <c r="AF687">
        <v>1</v>
      </c>
      <c r="AG687">
        <v>25000064</v>
      </c>
      <c r="AH687">
        <v>1</v>
      </c>
      <c r="AI687" s="2"/>
      <c r="AJ687" t="s">
        <v>1318</v>
      </c>
    </row>
    <row r="688" spans="1:36" x14ac:dyDescent="0.25">
      <c r="A688" t="s">
        <v>52</v>
      </c>
      <c r="B688">
        <v>148</v>
      </c>
      <c r="C688">
        <v>1</v>
      </c>
      <c r="D688" t="s">
        <v>729</v>
      </c>
      <c r="E688">
        <v>621</v>
      </c>
      <c r="F688">
        <v>9</v>
      </c>
      <c r="G688" t="s">
        <v>687</v>
      </c>
      <c r="H688" t="s">
        <v>702</v>
      </c>
      <c r="I688" t="s">
        <v>691</v>
      </c>
      <c r="J688" t="s">
        <v>687</v>
      </c>
      <c r="K688" t="s">
        <v>691</v>
      </c>
      <c r="L688" t="s">
        <v>687</v>
      </c>
      <c r="M688" t="s">
        <v>687</v>
      </c>
      <c r="N688" t="s">
        <v>687</v>
      </c>
      <c r="O688" t="s">
        <v>691</v>
      </c>
      <c r="P688" t="s">
        <v>687</v>
      </c>
      <c r="Q688" s="2">
        <v>0</v>
      </c>
      <c r="R688">
        <v>0</v>
      </c>
      <c r="S688">
        <v>0</v>
      </c>
      <c r="T688">
        <v>0</v>
      </c>
      <c r="U688" t="s">
        <v>691</v>
      </c>
      <c r="V688" t="s">
        <v>687</v>
      </c>
      <c r="X688" t="s">
        <v>687</v>
      </c>
      <c r="Y688" t="s">
        <v>690</v>
      </c>
      <c r="Z688">
        <v>2</v>
      </c>
      <c r="AA688" t="s">
        <v>690</v>
      </c>
      <c r="AB688" t="s">
        <v>687</v>
      </c>
      <c r="AC688" t="s">
        <v>702</v>
      </c>
      <c r="AD688" t="s">
        <v>687</v>
      </c>
      <c r="AE688">
        <v>34000085</v>
      </c>
      <c r="AF688">
        <v>1</v>
      </c>
      <c r="AG688">
        <v>34000014</v>
      </c>
      <c r="AH688">
        <v>1</v>
      </c>
      <c r="AI688" s="2"/>
      <c r="AJ688" t="s">
        <v>1318</v>
      </c>
    </row>
    <row r="689" spans="1:36" x14ac:dyDescent="0.25">
      <c r="A689" t="s">
        <v>858</v>
      </c>
      <c r="B689">
        <v>521</v>
      </c>
      <c r="C689">
        <v>1</v>
      </c>
      <c r="D689" t="s">
        <v>757</v>
      </c>
      <c r="E689">
        <v>615</v>
      </c>
      <c r="F689">
        <v>2</v>
      </c>
      <c r="G689" t="s">
        <v>687</v>
      </c>
      <c r="H689" t="s">
        <v>690</v>
      </c>
      <c r="I689" t="s">
        <v>688</v>
      </c>
      <c r="J689" t="s">
        <v>687</v>
      </c>
      <c r="K689" t="s">
        <v>687</v>
      </c>
      <c r="L689" t="s">
        <v>687</v>
      </c>
      <c r="M689" t="s">
        <v>687</v>
      </c>
      <c r="N689" t="s">
        <v>687</v>
      </c>
      <c r="O689" t="s">
        <v>691</v>
      </c>
      <c r="P689" t="s">
        <v>687</v>
      </c>
      <c r="Q689" s="2">
        <v>0</v>
      </c>
      <c r="R689" t="s">
        <v>687</v>
      </c>
      <c r="S689">
        <v>0</v>
      </c>
      <c r="T689" t="s">
        <v>687</v>
      </c>
      <c r="U689">
        <v>0</v>
      </c>
      <c r="V689" t="s">
        <v>687</v>
      </c>
      <c r="X689" t="s">
        <v>687</v>
      </c>
      <c r="Y689" t="s">
        <v>690</v>
      </c>
      <c r="Z689">
        <v>1</v>
      </c>
      <c r="AA689">
        <v>0</v>
      </c>
      <c r="AB689" t="s">
        <v>687</v>
      </c>
      <c r="AC689">
        <v>0</v>
      </c>
      <c r="AD689" t="s">
        <v>687</v>
      </c>
      <c r="AE689">
        <v>21001694</v>
      </c>
      <c r="AG689">
        <v>21000200</v>
      </c>
      <c r="AH689">
        <v>1</v>
      </c>
      <c r="AI689" s="2"/>
      <c r="AJ689" t="s">
        <v>1318</v>
      </c>
    </row>
    <row r="690" spans="1:36" x14ac:dyDescent="0.25">
      <c r="A690" t="s">
        <v>452</v>
      </c>
      <c r="B690">
        <v>928</v>
      </c>
      <c r="C690">
        <v>2</v>
      </c>
      <c r="D690" t="s">
        <v>908</v>
      </c>
      <c r="E690">
        <v>360</v>
      </c>
      <c r="F690">
        <v>12</v>
      </c>
      <c r="G690" t="s">
        <v>687</v>
      </c>
      <c r="H690" t="s">
        <v>690</v>
      </c>
      <c r="I690" t="s">
        <v>687</v>
      </c>
      <c r="J690" t="s">
        <v>687</v>
      </c>
      <c r="K690" t="s">
        <v>688</v>
      </c>
      <c r="L690" t="s">
        <v>687</v>
      </c>
      <c r="M690" t="s">
        <v>687</v>
      </c>
      <c r="N690" t="s">
        <v>687</v>
      </c>
      <c r="O690" t="s">
        <v>691</v>
      </c>
      <c r="P690" t="s">
        <v>687</v>
      </c>
      <c r="Q690" s="2">
        <v>0</v>
      </c>
      <c r="R690" t="s">
        <v>687</v>
      </c>
      <c r="S690">
        <v>0</v>
      </c>
      <c r="T690" t="s">
        <v>687</v>
      </c>
      <c r="U690">
        <v>0</v>
      </c>
      <c r="V690" t="s">
        <v>687</v>
      </c>
      <c r="X690" t="s">
        <v>687</v>
      </c>
      <c r="Y690" t="s">
        <v>690</v>
      </c>
      <c r="Z690">
        <v>1</v>
      </c>
      <c r="AA690">
        <v>0</v>
      </c>
      <c r="AB690" t="s">
        <v>687</v>
      </c>
      <c r="AC690">
        <v>0</v>
      </c>
      <c r="AD690" t="s">
        <v>687</v>
      </c>
      <c r="AE690">
        <v>65000049</v>
      </c>
      <c r="AG690">
        <v>65000003</v>
      </c>
      <c r="AH690">
        <v>1</v>
      </c>
      <c r="AI690" s="2"/>
      <c r="AJ690" t="s">
        <v>1318</v>
      </c>
    </row>
    <row r="691" spans="1:36" x14ac:dyDescent="0.25">
      <c r="A691" t="s">
        <v>977</v>
      </c>
      <c r="B691">
        <v>1223</v>
      </c>
      <c r="C691">
        <v>1</v>
      </c>
      <c r="D691" t="s">
        <v>764</v>
      </c>
      <c r="E691">
        <v>740</v>
      </c>
      <c r="F691">
        <v>17</v>
      </c>
      <c r="G691" t="s">
        <v>687</v>
      </c>
      <c r="H691" t="s">
        <v>1303</v>
      </c>
      <c r="I691">
        <v>0</v>
      </c>
      <c r="J691" t="s">
        <v>687</v>
      </c>
      <c r="K691">
        <v>0</v>
      </c>
      <c r="L691" t="s">
        <v>687</v>
      </c>
      <c r="M691">
        <v>0</v>
      </c>
      <c r="N691" t="s">
        <v>687</v>
      </c>
      <c r="O691">
        <v>0</v>
      </c>
      <c r="P691" t="s">
        <v>687</v>
      </c>
      <c r="Q691" s="2">
        <v>0</v>
      </c>
      <c r="R691" t="s">
        <v>687</v>
      </c>
      <c r="S691">
        <v>0</v>
      </c>
      <c r="T691" t="s">
        <v>687</v>
      </c>
      <c r="U691">
        <v>0</v>
      </c>
      <c r="V691" t="s">
        <v>687</v>
      </c>
      <c r="X691" t="s">
        <v>687</v>
      </c>
      <c r="Y691">
        <v>0</v>
      </c>
      <c r="AA691">
        <v>0</v>
      </c>
      <c r="AB691" t="s">
        <v>687</v>
      </c>
      <c r="AC691">
        <v>0</v>
      </c>
      <c r="AD691" t="s">
        <v>687</v>
      </c>
      <c r="AE691" t="s">
        <v>806</v>
      </c>
      <c r="AG691" t="s">
        <v>806</v>
      </c>
      <c r="AI691" s="2"/>
      <c r="AJ691" t="s">
        <v>1319</v>
      </c>
    </row>
    <row r="692" spans="1:36" x14ac:dyDescent="0.25">
      <c r="A692" t="s">
        <v>53</v>
      </c>
      <c r="B692">
        <v>149</v>
      </c>
      <c r="C692">
        <v>1</v>
      </c>
      <c r="D692" t="s">
        <v>729</v>
      </c>
      <c r="E692">
        <v>510</v>
      </c>
      <c r="F692">
        <v>9</v>
      </c>
      <c r="G692" t="s">
        <v>687</v>
      </c>
      <c r="H692" t="s">
        <v>691</v>
      </c>
      <c r="I692" t="s">
        <v>687</v>
      </c>
      <c r="J692" t="s">
        <v>687</v>
      </c>
      <c r="K692" t="s">
        <v>691</v>
      </c>
      <c r="L692" t="s">
        <v>687</v>
      </c>
      <c r="M692" t="s">
        <v>687</v>
      </c>
      <c r="N692" t="s">
        <v>687</v>
      </c>
      <c r="O692" t="s">
        <v>687</v>
      </c>
      <c r="P692" t="s">
        <v>687</v>
      </c>
      <c r="Q692" s="2">
        <v>0</v>
      </c>
      <c r="R692">
        <v>0</v>
      </c>
      <c r="S692">
        <v>0</v>
      </c>
      <c r="T692">
        <v>0</v>
      </c>
      <c r="U692" t="s">
        <v>687</v>
      </c>
      <c r="V692" t="s">
        <v>687</v>
      </c>
      <c r="X692" t="s">
        <v>687</v>
      </c>
      <c r="Y692" t="s">
        <v>687</v>
      </c>
      <c r="Z692">
        <v>2</v>
      </c>
      <c r="AA692">
        <v>0</v>
      </c>
      <c r="AB692" t="s">
        <v>687</v>
      </c>
      <c r="AC692" t="s">
        <v>688</v>
      </c>
      <c r="AD692" t="s">
        <v>687</v>
      </c>
      <c r="AE692">
        <v>37000141</v>
      </c>
      <c r="AF692">
        <v>1</v>
      </c>
      <c r="AG692">
        <v>37000042</v>
      </c>
      <c r="AH692">
        <v>1</v>
      </c>
      <c r="AI692" s="2"/>
      <c r="AJ692" t="s">
        <v>1319</v>
      </c>
    </row>
    <row r="693" spans="1:36" x14ac:dyDescent="0.25">
      <c r="A693" t="s">
        <v>231</v>
      </c>
      <c r="B693">
        <v>522</v>
      </c>
      <c r="C693">
        <v>1</v>
      </c>
      <c r="D693" t="s">
        <v>757</v>
      </c>
      <c r="E693">
        <v>615</v>
      </c>
      <c r="F693">
        <v>9</v>
      </c>
      <c r="G693" t="s">
        <v>687</v>
      </c>
      <c r="H693" t="s">
        <v>690</v>
      </c>
      <c r="I693" t="s">
        <v>691</v>
      </c>
      <c r="J693" t="s">
        <v>687</v>
      </c>
      <c r="K693" t="s">
        <v>691</v>
      </c>
      <c r="L693" t="s">
        <v>687</v>
      </c>
      <c r="M693" t="s">
        <v>687</v>
      </c>
      <c r="N693" t="s">
        <v>687</v>
      </c>
      <c r="O693" t="s">
        <v>688</v>
      </c>
      <c r="P693" t="s">
        <v>687</v>
      </c>
      <c r="Q693" s="2">
        <v>0</v>
      </c>
      <c r="R693">
        <v>0</v>
      </c>
      <c r="S693">
        <v>0</v>
      </c>
      <c r="T693">
        <v>0</v>
      </c>
      <c r="U693" t="s">
        <v>687</v>
      </c>
      <c r="V693" t="s">
        <v>687</v>
      </c>
      <c r="X693" t="s">
        <v>687</v>
      </c>
      <c r="Y693" t="s">
        <v>690</v>
      </c>
      <c r="Z693">
        <v>2</v>
      </c>
      <c r="AA693" t="s">
        <v>690</v>
      </c>
      <c r="AB693" t="s">
        <v>687</v>
      </c>
      <c r="AC693" t="s">
        <v>690</v>
      </c>
      <c r="AD693" t="s">
        <v>687</v>
      </c>
      <c r="AE693">
        <v>21001371</v>
      </c>
      <c r="AF693">
        <v>1</v>
      </c>
      <c r="AG693">
        <v>21000814</v>
      </c>
      <c r="AH693">
        <v>1</v>
      </c>
      <c r="AI693" s="2"/>
      <c r="AJ693" t="s">
        <v>1318</v>
      </c>
    </row>
    <row r="694" spans="1:36" x14ac:dyDescent="0.25">
      <c r="A694" t="s">
        <v>1057</v>
      </c>
      <c r="B694">
        <v>2509</v>
      </c>
      <c r="C694">
        <v>2</v>
      </c>
      <c r="D694" t="s">
        <v>900</v>
      </c>
      <c r="E694">
        <v>330</v>
      </c>
      <c r="F694">
        <v>17</v>
      </c>
      <c r="G694" t="s">
        <v>687</v>
      </c>
      <c r="H694" t="s">
        <v>1303</v>
      </c>
      <c r="I694">
        <v>0</v>
      </c>
      <c r="J694" t="s">
        <v>687</v>
      </c>
      <c r="K694">
        <v>0</v>
      </c>
      <c r="L694" t="s">
        <v>687</v>
      </c>
      <c r="M694">
        <v>0</v>
      </c>
      <c r="N694" t="s">
        <v>687</v>
      </c>
      <c r="O694">
        <v>0</v>
      </c>
      <c r="P694" t="s">
        <v>687</v>
      </c>
      <c r="Q694" s="2">
        <v>0</v>
      </c>
      <c r="R694" t="s">
        <v>687</v>
      </c>
      <c r="S694">
        <v>0</v>
      </c>
      <c r="T694" t="s">
        <v>687</v>
      </c>
      <c r="U694">
        <v>0</v>
      </c>
      <c r="V694" t="s">
        <v>687</v>
      </c>
      <c r="X694" t="s">
        <v>687</v>
      </c>
      <c r="Y694">
        <v>0</v>
      </c>
      <c r="AA694">
        <v>0</v>
      </c>
      <c r="AB694" t="s">
        <v>687</v>
      </c>
      <c r="AC694">
        <v>0</v>
      </c>
      <c r="AD694" t="s">
        <v>687</v>
      </c>
      <c r="AE694" t="s">
        <v>806</v>
      </c>
      <c r="AG694" t="s">
        <v>806</v>
      </c>
      <c r="AI694" s="2"/>
      <c r="AJ694" t="s">
        <v>1319</v>
      </c>
    </row>
    <row r="695" spans="1:36" x14ac:dyDescent="0.25">
      <c r="A695" t="s">
        <v>269</v>
      </c>
      <c r="B695">
        <v>587</v>
      </c>
      <c r="C695">
        <v>1</v>
      </c>
      <c r="D695" t="s">
        <v>866</v>
      </c>
      <c r="E695">
        <v>746</v>
      </c>
      <c r="F695">
        <v>10</v>
      </c>
      <c r="G695" t="s">
        <v>687</v>
      </c>
      <c r="H695" t="s">
        <v>690</v>
      </c>
      <c r="I695" t="s">
        <v>691</v>
      </c>
      <c r="J695" t="s">
        <v>687</v>
      </c>
      <c r="K695" t="s">
        <v>691</v>
      </c>
      <c r="L695" t="s">
        <v>687</v>
      </c>
      <c r="M695" t="s">
        <v>687</v>
      </c>
      <c r="N695" t="s">
        <v>687</v>
      </c>
      <c r="O695" t="s">
        <v>688</v>
      </c>
      <c r="P695" t="s">
        <v>687</v>
      </c>
      <c r="Q695" s="2">
        <v>0</v>
      </c>
      <c r="R695" t="s">
        <v>687</v>
      </c>
      <c r="S695" t="s">
        <v>687</v>
      </c>
      <c r="T695" t="s">
        <v>687</v>
      </c>
      <c r="U695">
        <v>0</v>
      </c>
      <c r="V695" t="s">
        <v>687</v>
      </c>
      <c r="X695" t="s">
        <v>687</v>
      </c>
      <c r="Y695" t="s">
        <v>691</v>
      </c>
      <c r="Z695">
        <v>1</v>
      </c>
      <c r="AA695">
        <v>0</v>
      </c>
      <c r="AB695" t="s">
        <v>687</v>
      </c>
      <c r="AC695" t="s">
        <v>690</v>
      </c>
      <c r="AD695" t="s">
        <v>687</v>
      </c>
      <c r="AE695">
        <v>26000212</v>
      </c>
      <c r="AF695">
        <v>1</v>
      </c>
      <c r="AG695">
        <v>26000061</v>
      </c>
      <c r="AH695">
        <v>1</v>
      </c>
      <c r="AI695" s="2"/>
      <c r="AJ695" t="s">
        <v>1318</v>
      </c>
    </row>
    <row r="696" spans="1:36" x14ac:dyDescent="0.25">
      <c r="A696" t="s">
        <v>1056</v>
      </c>
      <c r="B696">
        <v>2508</v>
      </c>
      <c r="C696">
        <v>2</v>
      </c>
      <c r="D696" t="s">
        <v>900</v>
      </c>
      <c r="E696">
        <v>390</v>
      </c>
      <c r="F696">
        <v>9</v>
      </c>
      <c r="G696" t="s">
        <v>687</v>
      </c>
      <c r="H696" t="s">
        <v>1303</v>
      </c>
      <c r="I696">
        <v>0</v>
      </c>
      <c r="J696" t="s">
        <v>687</v>
      </c>
      <c r="K696">
        <v>0</v>
      </c>
      <c r="L696" t="s">
        <v>687</v>
      </c>
      <c r="M696">
        <v>0</v>
      </c>
      <c r="N696" t="s">
        <v>687</v>
      </c>
      <c r="O696">
        <v>0</v>
      </c>
      <c r="P696" t="s">
        <v>687</v>
      </c>
      <c r="Q696" s="2">
        <v>0</v>
      </c>
      <c r="R696" t="s">
        <v>687</v>
      </c>
      <c r="S696">
        <v>0</v>
      </c>
      <c r="T696" t="s">
        <v>687</v>
      </c>
      <c r="U696">
        <v>0</v>
      </c>
      <c r="V696" t="s">
        <v>687</v>
      </c>
      <c r="X696" t="s">
        <v>687</v>
      </c>
      <c r="Y696">
        <v>0</v>
      </c>
      <c r="AA696">
        <v>0</v>
      </c>
      <c r="AB696" t="s">
        <v>687</v>
      </c>
      <c r="AC696">
        <v>0</v>
      </c>
      <c r="AD696" t="s">
        <v>687</v>
      </c>
      <c r="AE696">
        <v>60000788</v>
      </c>
      <c r="AG696">
        <v>60000015</v>
      </c>
      <c r="AI696" s="2"/>
      <c r="AJ696" t="s">
        <v>1319</v>
      </c>
    </row>
    <row r="697" spans="1:36" x14ac:dyDescent="0.25">
      <c r="A697" t="s">
        <v>1033</v>
      </c>
      <c r="B697">
        <v>2208</v>
      </c>
      <c r="C697">
        <v>2</v>
      </c>
      <c r="D697" t="s">
        <v>896</v>
      </c>
      <c r="E697">
        <v>350</v>
      </c>
      <c r="F697">
        <v>17</v>
      </c>
      <c r="G697" t="s">
        <v>687</v>
      </c>
      <c r="H697" t="s">
        <v>1303</v>
      </c>
      <c r="I697">
        <v>0</v>
      </c>
      <c r="J697" t="s">
        <v>687</v>
      </c>
      <c r="K697">
        <v>0</v>
      </c>
      <c r="L697" t="s">
        <v>687</v>
      </c>
      <c r="M697">
        <v>0</v>
      </c>
      <c r="N697" t="s">
        <v>687</v>
      </c>
      <c r="O697">
        <v>0</v>
      </c>
      <c r="P697" t="s">
        <v>687</v>
      </c>
      <c r="Q697" s="2">
        <v>0</v>
      </c>
      <c r="R697" t="s">
        <v>687</v>
      </c>
      <c r="S697">
        <v>0</v>
      </c>
      <c r="T697" t="s">
        <v>687</v>
      </c>
      <c r="U697">
        <v>0</v>
      </c>
      <c r="V697" t="s">
        <v>687</v>
      </c>
      <c r="X697" t="s">
        <v>687</v>
      </c>
      <c r="Y697">
        <v>0</v>
      </c>
      <c r="AA697">
        <v>0</v>
      </c>
      <c r="AB697" t="s">
        <v>687</v>
      </c>
      <c r="AC697">
        <v>0</v>
      </c>
      <c r="AD697" t="s">
        <v>687</v>
      </c>
      <c r="AE697" t="s">
        <v>806</v>
      </c>
      <c r="AG697" t="s">
        <v>806</v>
      </c>
      <c r="AI697" s="2"/>
      <c r="AJ697" t="s">
        <v>1319</v>
      </c>
    </row>
    <row r="698" spans="1:36" x14ac:dyDescent="0.25">
      <c r="A698" t="s">
        <v>453</v>
      </c>
      <c r="B698">
        <v>930</v>
      </c>
      <c r="C698">
        <v>2</v>
      </c>
      <c r="D698" t="s">
        <v>908</v>
      </c>
      <c r="E698">
        <v>390</v>
      </c>
      <c r="F698">
        <v>9</v>
      </c>
      <c r="G698" t="s">
        <v>687</v>
      </c>
      <c r="H698" t="s">
        <v>690</v>
      </c>
      <c r="I698" t="s">
        <v>691</v>
      </c>
      <c r="J698" t="s">
        <v>687</v>
      </c>
      <c r="K698" t="s">
        <v>691</v>
      </c>
      <c r="L698" t="s">
        <v>687</v>
      </c>
      <c r="M698" t="s">
        <v>687</v>
      </c>
      <c r="N698" t="s">
        <v>687</v>
      </c>
      <c r="O698" t="s">
        <v>687</v>
      </c>
      <c r="P698" t="s">
        <v>687</v>
      </c>
      <c r="Q698" s="2">
        <v>0</v>
      </c>
      <c r="R698" t="s">
        <v>687</v>
      </c>
      <c r="S698" t="s">
        <v>691</v>
      </c>
      <c r="T698" t="s">
        <v>687</v>
      </c>
      <c r="U698">
        <v>0</v>
      </c>
      <c r="V698" t="s">
        <v>687</v>
      </c>
      <c r="X698" t="s">
        <v>687</v>
      </c>
      <c r="Y698" t="s">
        <v>690</v>
      </c>
      <c r="Z698">
        <v>1</v>
      </c>
      <c r="AA698">
        <v>0</v>
      </c>
      <c r="AB698" t="s">
        <v>687</v>
      </c>
      <c r="AC698">
        <v>0</v>
      </c>
      <c r="AD698" t="s">
        <v>687</v>
      </c>
      <c r="AE698">
        <v>60000183</v>
      </c>
      <c r="AF698">
        <v>1</v>
      </c>
      <c r="AG698">
        <v>60000003</v>
      </c>
      <c r="AH698">
        <v>1</v>
      </c>
      <c r="AI698" s="2"/>
      <c r="AJ698" t="s">
        <v>1318</v>
      </c>
    </row>
    <row r="699" spans="1:36" x14ac:dyDescent="0.25">
      <c r="A699" t="s">
        <v>339</v>
      </c>
      <c r="B699">
        <v>724</v>
      </c>
      <c r="C699">
        <v>2</v>
      </c>
      <c r="D699" t="s">
        <v>896</v>
      </c>
      <c r="E699">
        <v>219</v>
      </c>
      <c r="F699">
        <v>2</v>
      </c>
      <c r="G699" t="s">
        <v>687</v>
      </c>
      <c r="H699" t="s">
        <v>691</v>
      </c>
      <c r="I699" t="s">
        <v>687</v>
      </c>
      <c r="J699" t="s">
        <v>687</v>
      </c>
      <c r="K699" t="s">
        <v>687</v>
      </c>
      <c r="L699" t="s">
        <v>687</v>
      </c>
      <c r="M699" t="s">
        <v>687</v>
      </c>
      <c r="N699" t="s">
        <v>687</v>
      </c>
      <c r="O699" t="s">
        <v>687</v>
      </c>
      <c r="P699" t="s">
        <v>687</v>
      </c>
      <c r="Q699" s="2">
        <v>0</v>
      </c>
      <c r="R699" t="s">
        <v>687</v>
      </c>
      <c r="S699">
        <v>0</v>
      </c>
      <c r="T699" t="s">
        <v>687</v>
      </c>
      <c r="U699">
        <v>0</v>
      </c>
      <c r="V699" t="s">
        <v>687</v>
      </c>
      <c r="X699" t="s">
        <v>687</v>
      </c>
      <c r="Y699" t="s">
        <v>691</v>
      </c>
      <c r="Z699">
        <v>1</v>
      </c>
      <c r="AA699">
        <v>0</v>
      </c>
      <c r="AB699" t="s">
        <v>687</v>
      </c>
      <c r="AC699">
        <v>0</v>
      </c>
      <c r="AD699" t="s">
        <v>687</v>
      </c>
      <c r="AE699">
        <v>48000036</v>
      </c>
      <c r="AG699">
        <v>48000001</v>
      </c>
      <c r="AH699">
        <v>1</v>
      </c>
      <c r="AI699" s="2"/>
      <c r="AJ699" t="s">
        <v>1318</v>
      </c>
    </row>
    <row r="700" spans="1:36" x14ac:dyDescent="0.25">
      <c r="A700" t="s">
        <v>624</v>
      </c>
      <c r="B700">
        <v>783</v>
      </c>
      <c r="C700">
        <v>2</v>
      </c>
      <c r="D700" t="s">
        <v>895</v>
      </c>
      <c r="E700">
        <v>173</v>
      </c>
      <c r="F700">
        <v>9</v>
      </c>
      <c r="G700" t="s">
        <v>687</v>
      </c>
      <c r="H700" t="s">
        <v>1303</v>
      </c>
      <c r="I700">
        <v>0</v>
      </c>
      <c r="J700" t="s">
        <v>687</v>
      </c>
      <c r="K700">
        <v>0</v>
      </c>
      <c r="L700" t="s">
        <v>687</v>
      </c>
      <c r="M700">
        <v>0</v>
      </c>
      <c r="N700" t="s">
        <v>687</v>
      </c>
      <c r="O700">
        <v>0</v>
      </c>
      <c r="P700" t="s">
        <v>687</v>
      </c>
      <c r="Q700" s="2">
        <v>0</v>
      </c>
      <c r="R700" t="s">
        <v>687</v>
      </c>
      <c r="S700">
        <v>0</v>
      </c>
      <c r="T700" t="s">
        <v>687</v>
      </c>
      <c r="U700">
        <v>0</v>
      </c>
      <c r="V700" t="s">
        <v>687</v>
      </c>
      <c r="X700" t="s">
        <v>687</v>
      </c>
      <c r="Y700">
        <v>0</v>
      </c>
      <c r="AA700">
        <v>0</v>
      </c>
      <c r="AB700" t="s">
        <v>687</v>
      </c>
      <c r="AC700">
        <v>0</v>
      </c>
      <c r="AD700" t="s">
        <v>687</v>
      </c>
      <c r="AE700">
        <v>50000447</v>
      </c>
      <c r="AG700">
        <v>50000140</v>
      </c>
      <c r="AI700" s="2"/>
      <c r="AJ700" t="s">
        <v>1319</v>
      </c>
    </row>
    <row r="701" spans="1:36" x14ac:dyDescent="0.25">
      <c r="A701" t="s">
        <v>1137</v>
      </c>
      <c r="B701">
        <v>11404</v>
      </c>
      <c r="C701">
        <v>1</v>
      </c>
      <c r="D701" t="s">
        <v>753</v>
      </c>
      <c r="E701">
        <v>430</v>
      </c>
      <c r="F701">
        <v>17</v>
      </c>
      <c r="G701" t="s">
        <v>687</v>
      </c>
      <c r="H701" t="s">
        <v>691</v>
      </c>
      <c r="I701">
        <v>0</v>
      </c>
      <c r="J701" t="s">
        <v>687</v>
      </c>
      <c r="K701">
        <v>0</v>
      </c>
      <c r="L701" t="s">
        <v>687</v>
      </c>
      <c r="M701">
        <v>0</v>
      </c>
      <c r="N701" t="s">
        <v>687</v>
      </c>
      <c r="O701">
        <v>0</v>
      </c>
      <c r="P701" t="s">
        <v>687</v>
      </c>
      <c r="Q701" s="2">
        <v>0</v>
      </c>
      <c r="R701" t="s">
        <v>687</v>
      </c>
      <c r="S701">
        <v>0</v>
      </c>
      <c r="T701" t="s">
        <v>687</v>
      </c>
      <c r="U701">
        <v>0</v>
      </c>
      <c r="V701" t="s">
        <v>687</v>
      </c>
      <c r="X701" t="s">
        <v>687</v>
      </c>
      <c r="Y701">
        <v>0</v>
      </c>
      <c r="AA701">
        <v>0</v>
      </c>
      <c r="AB701" t="s">
        <v>687</v>
      </c>
      <c r="AC701">
        <v>0</v>
      </c>
      <c r="AD701" t="s">
        <v>687</v>
      </c>
      <c r="AE701" t="s">
        <v>806</v>
      </c>
      <c r="AG701" t="s">
        <v>806</v>
      </c>
      <c r="AI701" s="2"/>
      <c r="AJ701" t="s">
        <v>1319</v>
      </c>
    </row>
    <row r="702" spans="1:36" x14ac:dyDescent="0.25">
      <c r="A702" t="s">
        <v>652</v>
      </c>
      <c r="B702">
        <v>7052</v>
      </c>
      <c r="C702">
        <v>4</v>
      </c>
      <c r="D702" t="s">
        <v>917</v>
      </c>
      <c r="E702">
        <v>580</v>
      </c>
      <c r="F702">
        <v>9</v>
      </c>
      <c r="G702" t="s">
        <v>687</v>
      </c>
      <c r="H702" t="s">
        <v>687</v>
      </c>
      <c r="I702" t="s">
        <v>688</v>
      </c>
      <c r="J702" t="s">
        <v>687</v>
      </c>
      <c r="K702" t="s">
        <v>1322</v>
      </c>
      <c r="L702" t="s">
        <v>687</v>
      </c>
      <c r="M702" t="s">
        <v>687</v>
      </c>
      <c r="N702" t="s">
        <v>687</v>
      </c>
      <c r="O702">
        <v>0</v>
      </c>
      <c r="P702" t="s">
        <v>687</v>
      </c>
      <c r="Q702" s="2">
        <v>0</v>
      </c>
      <c r="R702" t="s">
        <v>687</v>
      </c>
      <c r="S702" t="s">
        <v>687</v>
      </c>
      <c r="T702" t="s">
        <v>687</v>
      </c>
      <c r="U702">
        <v>0</v>
      </c>
      <c r="V702" t="s">
        <v>687</v>
      </c>
      <c r="X702" t="s">
        <v>687</v>
      </c>
      <c r="Y702" t="s">
        <v>687</v>
      </c>
      <c r="Z702">
        <v>1</v>
      </c>
      <c r="AA702">
        <v>0</v>
      </c>
      <c r="AB702" t="s">
        <v>687</v>
      </c>
      <c r="AC702">
        <v>0</v>
      </c>
      <c r="AD702" t="s">
        <v>687</v>
      </c>
      <c r="AE702">
        <v>42001040</v>
      </c>
      <c r="AF702">
        <v>1</v>
      </c>
      <c r="AG702">
        <v>42000195</v>
      </c>
      <c r="AH702">
        <v>1</v>
      </c>
      <c r="AI702" s="2"/>
      <c r="AJ702" t="s">
        <v>1320</v>
      </c>
    </row>
    <row r="703" spans="1:36" x14ac:dyDescent="0.25">
      <c r="A703" t="s">
        <v>340</v>
      </c>
      <c r="B703">
        <v>725</v>
      </c>
      <c r="C703">
        <v>2</v>
      </c>
      <c r="D703" t="s">
        <v>896</v>
      </c>
      <c r="E703">
        <v>350</v>
      </c>
      <c r="F703">
        <v>9</v>
      </c>
      <c r="G703" t="s">
        <v>687</v>
      </c>
      <c r="H703" t="s">
        <v>702</v>
      </c>
      <c r="I703" t="s">
        <v>691</v>
      </c>
      <c r="J703" t="s">
        <v>687</v>
      </c>
      <c r="K703" t="s">
        <v>691</v>
      </c>
      <c r="L703" t="s">
        <v>687</v>
      </c>
      <c r="M703" t="s">
        <v>687</v>
      </c>
      <c r="N703" t="s">
        <v>687</v>
      </c>
      <c r="O703" t="s">
        <v>691</v>
      </c>
      <c r="P703" t="s">
        <v>687</v>
      </c>
      <c r="Q703" s="2">
        <v>0</v>
      </c>
      <c r="R703" t="s">
        <v>687</v>
      </c>
      <c r="S703" t="s">
        <v>702</v>
      </c>
      <c r="T703" t="s">
        <v>687</v>
      </c>
      <c r="U703">
        <v>0</v>
      </c>
      <c r="V703" t="s">
        <v>687</v>
      </c>
      <c r="X703" t="s">
        <v>687</v>
      </c>
      <c r="Y703" t="s">
        <v>702</v>
      </c>
      <c r="Z703">
        <v>1</v>
      </c>
      <c r="AA703">
        <v>0</v>
      </c>
      <c r="AB703" t="s">
        <v>687</v>
      </c>
      <c r="AC703">
        <v>0</v>
      </c>
      <c r="AD703" t="s">
        <v>687</v>
      </c>
      <c r="AE703">
        <v>52000364</v>
      </c>
      <c r="AF703">
        <v>1</v>
      </c>
      <c r="AG703">
        <v>52000006</v>
      </c>
      <c r="AH703">
        <v>1</v>
      </c>
      <c r="AI703" s="2"/>
      <c r="AJ703" t="s">
        <v>1318</v>
      </c>
    </row>
    <row r="704" spans="1:36" x14ac:dyDescent="0.25">
      <c r="A704" t="s">
        <v>375</v>
      </c>
      <c r="B704">
        <v>785</v>
      </c>
      <c r="C704">
        <v>2</v>
      </c>
      <c r="D704" t="s">
        <v>895</v>
      </c>
      <c r="E704">
        <v>230</v>
      </c>
      <c r="F704">
        <v>13</v>
      </c>
      <c r="G704" t="s">
        <v>687</v>
      </c>
      <c r="H704" t="s">
        <v>702</v>
      </c>
      <c r="I704" t="s">
        <v>688</v>
      </c>
      <c r="J704" t="s">
        <v>687</v>
      </c>
      <c r="K704" t="s">
        <v>691</v>
      </c>
      <c r="L704" t="s">
        <v>687</v>
      </c>
      <c r="M704" t="s">
        <v>687</v>
      </c>
      <c r="N704" t="s">
        <v>687</v>
      </c>
      <c r="O704" t="s">
        <v>688</v>
      </c>
      <c r="P704" t="s">
        <v>687</v>
      </c>
      <c r="Q704" s="2">
        <v>0</v>
      </c>
      <c r="R704" t="s">
        <v>687</v>
      </c>
      <c r="S704" t="s">
        <v>691</v>
      </c>
      <c r="T704" t="s">
        <v>687</v>
      </c>
      <c r="U704">
        <v>0</v>
      </c>
      <c r="V704" t="s">
        <v>687</v>
      </c>
      <c r="X704" t="s">
        <v>687</v>
      </c>
      <c r="Y704" t="s">
        <v>702</v>
      </c>
      <c r="Z704">
        <v>1</v>
      </c>
      <c r="AA704">
        <v>0</v>
      </c>
      <c r="AB704" t="s">
        <v>687</v>
      </c>
      <c r="AC704">
        <v>0</v>
      </c>
      <c r="AD704" t="s">
        <v>687</v>
      </c>
      <c r="AE704">
        <v>50000417</v>
      </c>
      <c r="AF704">
        <v>1</v>
      </c>
      <c r="AG704">
        <v>50000416</v>
      </c>
      <c r="AH704">
        <v>1</v>
      </c>
      <c r="AI704" s="2"/>
      <c r="AJ704" t="s">
        <v>1318</v>
      </c>
    </row>
    <row r="705" spans="1:36" x14ac:dyDescent="0.25">
      <c r="A705" t="s">
        <v>466</v>
      </c>
      <c r="B705">
        <v>985</v>
      </c>
      <c r="C705">
        <v>4</v>
      </c>
      <c r="D705" t="s">
        <v>917</v>
      </c>
      <c r="E705">
        <v>580</v>
      </c>
      <c r="F705">
        <v>9</v>
      </c>
      <c r="G705" t="s">
        <v>687</v>
      </c>
      <c r="H705" t="s">
        <v>690</v>
      </c>
      <c r="I705" t="s">
        <v>691</v>
      </c>
      <c r="J705" t="s">
        <v>687</v>
      </c>
      <c r="K705" t="s">
        <v>691</v>
      </c>
      <c r="L705" t="s">
        <v>687</v>
      </c>
      <c r="M705" t="s">
        <v>687</v>
      </c>
      <c r="N705" t="s">
        <v>687</v>
      </c>
      <c r="O705" t="s">
        <v>691</v>
      </c>
      <c r="P705" t="s">
        <v>687</v>
      </c>
      <c r="Q705" s="2">
        <v>0</v>
      </c>
      <c r="R705">
        <v>0</v>
      </c>
      <c r="S705">
        <v>0</v>
      </c>
      <c r="T705">
        <v>0</v>
      </c>
      <c r="U705" t="s">
        <v>691</v>
      </c>
      <c r="V705" t="s">
        <v>687</v>
      </c>
      <c r="X705" t="s">
        <v>687</v>
      </c>
      <c r="Y705" t="s">
        <v>691</v>
      </c>
      <c r="Z705">
        <v>2</v>
      </c>
      <c r="AA705" t="s">
        <v>690</v>
      </c>
      <c r="AB705" t="s">
        <v>687</v>
      </c>
      <c r="AC705" t="s">
        <v>690</v>
      </c>
      <c r="AD705" t="s">
        <v>687</v>
      </c>
      <c r="AE705">
        <v>42000049</v>
      </c>
      <c r="AF705">
        <v>1</v>
      </c>
      <c r="AG705">
        <v>42000010</v>
      </c>
      <c r="AH705">
        <v>1</v>
      </c>
      <c r="AI705" s="2"/>
      <c r="AJ705" t="s">
        <v>1318</v>
      </c>
    </row>
    <row r="706" spans="1:36" x14ac:dyDescent="0.25">
      <c r="A706" t="s">
        <v>808</v>
      </c>
      <c r="B706">
        <v>372</v>
      </c>
      <c r="C706">
        <v>1</v>
      </c>
      <c r="D706" t="s">
        <v>764</v>
      </c>
      <c r="E706">
        <v>840</v>
      </c>
      <c r="F706">
        <v>5</v>
      </c>
      <c r="G706" t="s">
        <v>687</v>
      </c>
      <c r="H706" t="s">
        <v>690</v>
      </c>
      <c r="I706" t="s">
        <v>691</v>
      </c>
      <c r="J706" t="s">
        <v>687</v>
      </c>
      <c r="K706" t="s">
        <v>691</v>
      </c>
      <c r="L706" t="s">
        <v>687</v>
      </c>
      <c r="M706" t="s">
        <v>687</v>
      </c>
      <c r="N706" t="s">
        <v>687</v>
      </c>
      <c r="O706" t="s">
        <v>691</v>
      </c>
      <c r="P706" t="s">
        <v>687</v>
      </c>
      <c r="Q706" s="2">
        <v>0</v>
      </c>
      <c r="R706" t="s">
        <v>687</v>
      </c>
      <c r="S706" t="s">
        <v>691</v>
      </c>
      <c r="T706" t="s">
        <v>687</v>
      </c>
      <c r="U706">
        <v>0</v>
      </c>
      <c r="V706" t="s">
        <v>687</v>
      </c>
      <c r="X706" t="s">
        <v>687</v>
      </c>
      <c r="Y706" t="s">
        <v>690</v>
      </c>
      <c r="Z706">
        <v>1</v>
      </c>
      <c r="AA706">
        <v>0</v>
      </c>
      <c r="AB706" t="s">
        <v>687</v>
      </c>
      <c r="AC706">
        <v>0</v>
      </c>
      <c r="AD706" t="s">
        <v>687</v>
      </c>
      <c r="AE706">
        <v>14000048</v>
      </c>
      <c r="AF706">
        <v>1</v>
      </c>
      <c r="AG706">
        <v>14000015</v>
      </c>
      <c r="AH706">
        <v>1</v>
      </c>
      <c r="AI706" s="2"/>
      <c r="AJ706" t="s">
        <v>1318</v>
      </c>
    </row>
    <row r="707" spans="1:36" x14ac:dyDescent="0.25">
      <c r="A707" t="s">
        <v>77</v>
      </c>
      <c r="B707">
        <v>201</v>
      </c>
      <c r="C707">
        <v>1</v>
      </c>
      <c r="D707" t="s">
        <v>692</v>
      </c>
      <c r="E707">
        <v>430</v>
      </c>
      <c r="F707">
        <v>13</v>
      </c>
      <c r="G707" t="s">
        <v>687</v>
      </c>
      <c r="H707" t="s">
        <v>690</v>
      </c>
      <c r="I707" t="s">
        <v>688</v>
      </c>
      <c r="J707" t="s">
        <v>687</v>
      </c>
      <c r="K707" t="s">
        <v>691</v>
      </c>
      <c r="L707" t="s">
        <v>687</v>
      </c>
      <c r="M707" t="s">
        <v>687</v>
      </c>
      <c r="N707" t="s">
        <v>687</v>
      </c>
      <c r="O707">
        <v>0</v>
      </c>
      <c r="P707" t="s">
        <v>687</v>
      </c>
      <c r="Q707" s="2">
        <v>0</v>
      </c>
      <c r="R707" t="s">
        <v>687</v>
      </c>
      <c r="S707" t="s">
        <v>690</v>
      </c>
      <c r="T707" t="s">
        <v>687</v>
      </c>
      <c r="U707">
        <v>0</v>
      </c>
      <c r="V707" t="s">
        <v>687</v>
      </c>
      <c r="X707" t="s">
        <v>687</v>
      </c>
      <c r="Y707" t="s">
        <v>688</v>
      </c>
      <c r="Z707">
        <v>2</v>
      </c>
      <c r="AA707">
        <v>0</v>
      </c>
      <c r="AB707" t="s">
        <v>687</v>
      </c>
      <c r="AC707" t="s">
        <v>691</v>
      </c>
      <c r="AD707" t="s">
        <v>687</v>
      </c>
      <c r="AE707">
        <v>47000179</v>
      </c>
      <c r="AF707">
        <v>1</v>
      </c>
      <c r="AG707">
        <v>47000023</v>
      </c>
      <c r="AH707">
        <v>1</v>
      </c>
      <c r="AI707" s="2"/>
      <c r="AJ707" t="s">
        <v>1318</v>
      </c>
    </row>
    <row r="708" spans="1:36" x14ac:dyDescent="0.25">
      <c r="A708" t="s">
        <v>973</v>
      </c>
      <c r="B708">
        <v>1219</v>
      </c>
      <c r="C708">
        <v>1</v>
      </c>
      <c r="D708" t="s">
        <v>764</v>
      </c>
      <c r="E708">
        <v>787</v>
      </c>
      <c r="F708">
        <v>17</v>
      </c>
      <c r="G708" t="s">
        <v>687</v>
      </c>
      <c r="H708" t="s">
        <v>1303</v>
      </c>
      <c r="I708">
        <v>0</v>
      </c>
      <c r="J708" t="s">
        <v>687</v>
      </c>
      <c r="K708">
        <v>0</v>
      </c>
      <c r="L708" t="s">
        <v>687</v>
      </c>
      <c r="M708">
        <v>0</v>
      </c>
      <c r="N708" t="s">
        <v>687</v>
      </c>
      <c r="O708">
        <v>0</v>
      </c>
      <c r="P708" t="s">
        <v>687</v>
      </c>
      <c r="Q708" s="2">
        <v>0</v>
      </c>
      <c r="R708" t="s">
        <v>687</v>
      </c>
      <c r="S708">
        <v>0</v>
      </c>
      <c r="T708" t="s">
        <v>687</v>
      </c>
      <c r="U708">
        <v>0</v>
      </c>
      <c r="V708" t="s">
        <v>687</v>
      </c>
      <c r="X708" t="s">
        <v>687</v>
      </c>
      <c r="Y708">
        <v>0</v>
      </c>
      <c r="AA708">
        <v>0</v>
      </c>
      <c r="AB708" t="s">
        <v>687</v>
      </c>
      <c r="AC708">
        <v>0</v>
      </c>
      <c r="AD708" t="s">
        <v>687</v>
      </c>
      <c r="AE708">
        <v>9001161</v>
      </c>
      <c r="AG708">
        <v>9001160</v>
      </c>
      <c r="AI708" s="2"/>
      <c r="AJ708" t="s">
        <v>1319</v>
      </c>
    </row>
    <row r="709" spans="1:36" x14ac:dyDescent="0.25">
      <c r="A709" t="s">
        <v>270</v>
      </c>
      <c r="B709">
        <v>588</v>
      </c>
      <c r="C709">
        <v>1</v>
      </c>
      <c r="D709" t="s">
        <v>866</v>
      </c>
      <c r="E709">
        <v>751</v>
      </c>
      <c r="F709">
        <v>9</v>
      </c>
      <c r="G709" t="s">
        <v>687</v>
      </c>
      <c r="H709" t="s">
        <v>702</v>
      </c>
      <c r="I709" t="s">
        <v>691</v>
      </c>
      <c r="J709" t="s">
        <v>687</v>
      </c>
      <c r="K709" t="s">
        <v>691</v>
      </c>
      <c r="L709" t="s">
        <v>687</v>
      </c>
      <c r="M709" t="s">
        <v>687</v>
      </c>
      <c r="N709" t="s">
        <v>687</v>
      </c>
      <c r="O709" t="s">
        <v>691</v>
      </c>
      <c r="P709" t="s">
        <v>687</v>
      </c>
      <c r="Q709" s="2">
        <v>0</v>
      </c>
      <c r="R709" t="s">
        <v>687</v>
      </c>
      <c r="S709" t="s">
        <v>702</v>
      </c>
      <c r="T709" t="s">
        <v>687</v>
      </c>
      <c r="U709">
        <v>0</v>
      </c>
      <c r="V709" t="s">
        <v>687</v>
      </c>
      <c r="X709" t="s">
        <v>687</v>
      </c>
      <c r="Y709" t="s">
        <v>691</v>
      </c>
      <c r="Z709">
        <v>1</v>
      </c>
      <c r="AA709">
        <v>0</v>
      </c>
      <c r="AB709" t="s">
        <v>687</v>
      </c>
      <c r="AC709">
        <v>0</v>
      </c>
      <c r="AD709" t="s">
        <v>687</v>
      </c>
      <c r="AE709">
        <v>26000228</v>
      </c>
      <c r="AF709">
        <v>1</v>
      </c>
      <c r="AG709">
        <v>26000056</v>
      </c>
      <c r="AH709">
        <v>1</v>
      </c>
      <c r="AI709" s="2"/>
      <c r="AJ709" t="s">
        <v>1318</v>
      </c>
    </row>
    <row r="710" spans="1:36" x14ac:dyDescent="0.25">
      <c r="A710" t="s">
        <v>859</v>
      </c>
      <c r="B710">
        <v>523</v>
      </c>
      <c r="C710">
        <v>1</v>
      </c>
      <c r="D710" t="s">
        <v>757</v>
      </c>
      <c r="E710">
        <v>740</v>
      </c>
      <c r="F710">
        <v>5</v>
      </c>
      <c r="G710" t="s">
        <v>687</v>
      </c>
      <c r="H710" t="s">
        <v>691</v>
      </c>
      <c r="I710" t="s">
        <v>691</v>
      </c>
      <c r="J710" t="s">
        <v>687</v>
      </c>
      <c r="K710" t="s">
        <v>691</v>
      </c>
      <c r="L710" t="s">
        <v>687</v>
      </c>
      <c r="M710" t="s">
        <v>687</v>
      </c>
      <c r="N710" t="s">
        <v>687</v>
      </c>
      <c r="O710" t="s">
        <v>687</v>
      </c>
      <c r="P710" t="s">
        <v>687</v>
      </c>
      <c r="Q710" s="2">
        <v>0</v>
      </c>
      <c r="R710" t="s">
        <v>687</v>
      </c>
      <c r="S710" t="s">
        <v>688</v>
      </c>
      <c r="T710" t="s">
        <v>687</v>
      </c>
      <c r="U710">
        <v>0</v>
      </c>
      <c r="V710" t="s">
        <v>687</v>
      </c>
      <c r="X710" t="s">
        <v>687</v>
      </c>
      <c r="Y710" t="s">
        <v>691</v>
      </c>
      <c r="Z710">
        <v>1</v>
      </c>
      <c r="AA710">
        <v>0</v>
      </c>
      <c r="AB710" t="s">
        <v>687</v>
      </c>
      <c r="AC710">
        <v>0</v>
      </c>
      <c r="AD710" t="s">
        <v>687</v>
      </c>
      <c r="AE710">
        <v>21006078</v>
      </c>
      <c r="AF710">
        <v>1</v>
      </c>
      <c r="AG710">
        <v>21006077</v>
      </c>
      <c r="AH710">
        <v>1</v>
      </c>
      <c r="AI710" s="2"/>
      <c r="AJ710" t="s">
        <v>1318</v>
      </c>
    </row>
    <row r="711" spans="1:36" x14ac:dyDescent="0.25">
      <c r="A711" t="s">
        <v>341</v>
      </c>
      <c r="B711">
        <v>726</v>
      </c>
      <c r="C711">
        <v>2</v>
      </c>
      <c r="D711" t="s">
        <v>896</v>
      </c>
      <c r="E711">
        <v>240</v>
      </c>
      <c r="F711">
        <v>9</v>
      </c>
      <c r="G711" t="s">
        <v>687</v>
      </c>
      <c r="H711" t="s">
        <v>690</v>
      </c>
      <c r="I711" t="s">
        <v>691</v>
      </c>
      <c r="J711" t="s">
        <v>687</v>
      </c>
      <c r="K711" t="s">
        <v>691</v>
      </c>
      <c r="L711" t="s">
        <v>687</v>
      </c>
      <c r="M711" t="s">
        <v>687</v>
      </c>
      <c r="N711" t="s">
        <v>687</v>
      </c>
      <c r="O711" t="s">
        <v>691</v>
      </c>
      <c r="P711" t="s">
        <v>687</v>
      </c>
      <c r="Q711" s="2">
        <v>0</v>
      </c>
      <c r="R711" t="s">
        <v>687</v>
      </c>
      <c r="S711" t="s">
        <v>691</v>
      </c>
      <c r="T711" t="s">
        <v>687</v>
      </c>
      <c r="U711">
        <v>0</v>
      </c>
      <c r="V711" t="s">
        <v>687</v>
      </c>
      <c r="X711" t="s">
        <v>687</v>
      </c>
      <c r="Y711" t="s">
        <v>690</v>
      </c>
      <c r="Z711">
        <v>1</v>
      </c>
      <c r="AA711">
        <v>0</v>
      </c>
      <c r="AB711" t="s">
        <v>687</v>
      </c>
      <c r="AC711">
        <v>0</v>
      </c>
      <c r="AD711" t="s">
        <v>687</v>
      </c>
      <c r="AE711">
        <v>52000375</v>
      </c>
      <c r="AF711">
        <v>1</v>
      </c>
      <c r="AG711">
        <v>52000229</v>
      </c>
      <c r="AH711">
        <v>1</v>
      </c>
      <c r="AI711" s="2"/>
      <c r="AJ711" t="s">
        <v>1318</v>
      </c>
    </row>
    <row r="712" spans="1:36" x14ac:dyDescent="0.25">
      <c r="A712" t="s">
        <v>433</v>
      </c>
      <c r="B712">
        <v>890</v>
      </c>
      <c r="C712">
        <v>2</v>
      </c>
      <c r="D712" t="s">
        <v>900</v>
      </c>
      <c r="E712">
        <v>376</v>
      </c>
      <c r="F712">
        <v>11</v>
      </c>
      <c r="G712" t="s">
        <v>687</v>
      </c>
      <c r="H712" t="s">
        <v>691</v>
      </c>
      <c r="I712" t="s">
        <v>691</v>
      </c>
      <c r="J712" t="s">
        <v>687</v>
      </c>
      <c r="K712" t="s">
        <v>691</v>
      </c>
      <c r="L712" t="s">
        <v>687</v>
      </c>
      <c r="M712" t="s">
        <v>687</v>
      </c>
      <c r="N712" t="s">
        <v>687</v>
      </c>
      <c r="O712" t="s">
        <v>691</v>
      </c>
      <c r="P712" t="s">
        <v>687</v>
      </c>
      <c r="Q712" s="2">
        <v>0</v>
      </c>
      <c r="R712" t="s">
        <v>687</v>
      </c>
      <c r="S712">
        <v>0</v>
      </c>
      <c r="T712" t="s">
        <v>687</v>
      </c>
      <c r="U712">
        <v>0</v>
      </c>
      <c r="V712" t="s">
        <v>687</v>
      </c>
      <c r="X712" t="s">
        <v>687</v>
      </c>
      <c r="Y712" t="s">
        <v>691</v>
      </c>
      <c r="Z712">
        <v>1</v>
      </c>
      <c r="AA712">
        <v>0</v>
      </c>
      <c r="AB712" t="s">
        <v>687</v>
      </c>
      <c r="AC712">
        <v>0</v>
      </c>
      <c r="AD712" t="s">
        <v>687</v>
      </c>
      <c r="AE712">
        <v>63000053</v>
      </c>
      <c r="AG712">
        <v>63000001</v>
      </c>
      <c r="AH712">
        <v>1</v>
      </c>
      <c r="AI712" s="2"/>
      <c r="AJ712" t="s">
        <v>1318</v>
      </c>
    </row>
    <row r="713" spans="1:36" x14ac:dyDescent="0.25">
      <c r="A713" t="s">
        <v>812</v>
      </c>
      <c r="B713">
        <v>376</v>
      </c>
      <c r="C713">
        <v>1</v>
      </c>
      <c r="D713" t="s">
        <v>764</v>
      </c>
      <c r="E713">
        <v>661</v>
      </c>
      <c r="F713">
        <v>15</v>
      </c>
      <c r="G713" t="s">
        <v>687</v>
      </c>
      <c r="H713" t="s">
        <v>702</v>
      </c>
      <c r="I713" t="s">
        <v>691</v>
      </c>
      <c r="J713" t="s">
        <v>687</v>
      </c>
      <c r="K713" t="s">
        <v>687</v>
      </c>
      <c r="L713" t="s">
        <v>687</v>
      </c>
      <c r="M713" t="s">
        <v>687</v>
      </c>
      <c r="N713" t="s">
        <v>687</v>
      </c>
      <c r="O713" t="s">
        <v>688</v>
      </c>
      <c r="P713" t="s">
        <v>687</v>
      </c>
      <c r="Q713" s="2">
        <v>0</v>
      </c>
      <c r="R713" t="s">
        <v>687</v>
      </c>
      <c r="S713">
        <v>0</v>
      </c>
      <c r="T713" t="s">
        <v>687</v>
      </c>
      <c r="U713">
        <v>0</v>
      </c>
      <c r="V713" t="s">
        <v>687</v>
      </c>
      <c r="X713" t="s">
        <v>687</v>
      </c>
      <c r="Y713" t="s">
        <v>702</v>
      </c>
      <c r="Z713">
        <v>1</v>
      </c>
      <c r="AA713">
        <v>0</v>
      </c>
      <c r="AB713" t="s">
        <v>687</v>
      </c>
      <c r="AC713">
        <v>0</v>
      </c>
      <c r="AD713" t="s">
        <v>687</v>
      </c>
      <c r="AE713">
        <v>16000399</v>
      </c>
      <c r="AG713">
        <v>16000398</v>
      </c>
      <c r="AH713">
        <v>1</v>
      </c>
      <c r="AI713" s="2"/>
      <c r="AJ713" t="s">
        <v>1318</v>
      </c>
    </row>
    <row r="714" spans="1:36" x14ac:dyDescent="0.25">
      <c r="A714" t="s">
        <v>976</v>
      </c>
      <c r="B714">
        <v>1222</v>
      </c>
      <c r="C714">
        <v>1</v>
      </c>
      <c r="D714" t="s">
        <v>764</v>
      </c>
      <c r="E714">
        <v>787</v>
      </c>
      <c r="F714">
        <v>15</v>
      </c>
      <c r="G714" t="s">
        <v>687</v>
      </c>
      <c r="H714" t="s">
        <v>690</v>
      </c>
      <c r="I714" t="s">
        <v>691</v>
      </c>
      <c r="J714" t="s">
        <v>687</v>
      </c>
      <c r="K714" t="s">
        <v>691</v>
      </c>
      <c r="L714" t="s">
        <v>687</v>
      </c>
      <c r="M714" t="s">
        <v>687</v>
      </c>
      <c r="N714" t="s">
        <v>687</v>
      </c>
      <c r="O714" t="s">
        <v>688</v>
      </c>
      <c r="P714" t="s">
        <v>687</v>
      </c>
      <c r="Q714" s="2">
        <v>0</v>
      </c>
      <c r="R714" t="s">
        <v>687</v>
      </c>
      <c r="S714">
        <v>0</v>
      </c>
      <c r="T714" t="s">
        <v>687</v>
      </c>
      <c r="U714">
        <v>0</v>
      </c>
      <c r="V714" t="s">
        <v>687</v>
      </c>
      <c r="X714" t="s">
        <v>687</v>
      </c>
      <c r="Y714" t="s">
        <v>690</v>
      </c>
      <c r="Z714">
        <v>1</v>
      </c>
      <c r="AA714">
        <v>0</v>
      </c>
      <c r="AB714" t="s">
        <v>687</v>
      </c>
      <c r="AC714">
        <v>0</v>
      </c>
      <c r="AD714" t="s">
        <v>687</v>
      </c>
      <c r="AE714">
        <v>1000475</v>
      </c>
      <c r="AG714">
        <v>1000474</v>
      </c>
      <c r="AH714">
        <v>1</v>
      </c>
      <c r="AI714" s="2"/>
      <c r="AJ714" t="s">
        <v>1318</v>
      </c>
    </row>
    <row r="715" spans="1:36" x14ac:dyDescent="0.25">
      <c r="A715" t="s">
        <v>809</v>
      </c>
      <c r="B715">
        <v>373</v>
      </c>
      <c r="C715">
        <v>1</v>
      </c>
      <c r="D715" t="s">
        <v>764</v>
      </c>
      <c r="E715">
        <v>661</v>
      </c>
      <c r="F715">
        <v>15</v>
      </c>
      <c r="G715" t="s">
        <v>687</v>
      </c>
      <c r="H715" t="s">
        <v>702</v>
      </c>
      <c r="I715" t="s">
        <v>691</v>
      </c>
      <c r="J715" t="s">
        <v>687</v>
      </c>
      <c r="K715" t="s">
        <v>691</v>
      </c>
      <c r="L715" t="s">
        <v>687</v>
      </c>
      <c r="M715" t="s">
        <v>687</v>
      </c>
      <c r="N715" t="s">
        <v>687</v>
      </c>
      <c r="O715" t="s">
        <v>691</v>
      </c>
      <c r="P715" t="s">
        <v>687</v>
      </c>
      <c r="Q715" s="2">
        <v>0</v>
      </c>
      <c r="R715" t="s">
        <v>687</v>
      </c>
      <c r="S715">
        <v>0</v>
      </c>
      <c r="T715" t="s">
        <v>687</v>
      </c>
      <c r="U715">
        <v>0</v>
      </c>
      <c r="V715" t="s">
        <v>687</v>
      </c>
      <c r="X715" t="s">
        <v>687</v>
      </c>
      <c r="Y715" t="s">
        <v>702</v>
      </c>
      <c r="Z715">
        <v>1</v>
      </c>
      <c r="AA715">
        <v>0</v>
      </c>
      <c r="AB715" t="s">
        <v>687</v>
      </c>
      <c r="AC715">
        <v>0</v>
      </c>
      <c r="AD715" t="s">
        <v>687</v>
      </c>
      <c r="AE715">
        <v>16000402</v>
      </c>
      <c r="AG715">
        <v>16000401</v>
      </c>
      <c r="AH715">
        <v>1</v>
      </c>
      <c r="AI715" s="2"/>
      <c r="AJ715" t="s">
        <v>1318</v>
      </c>
    </row>
    <row r="716" spans="1:36" x14ac:dyDescent="0.25">
      <c r="A716" t="s">
        <v>958</v>
      </c>
      <c r="B716">
        <v>1202</v>
      </c>
      <c r="C716">
        <v>1</v>
      </c>
      <c r="D716" t="s">
        <v>764</v>
      </c>
      <c r="E716">
        <v>661</v>
      </c>
      <c r="F716">
        <v>13</v>
      </c>
      <c r="G716" t="s">
        <v>687</v>
      </c>
      <c r="H716" t="s">
        <v>1303</v>
      </c>
      <c r="I716">
        <v>0</v>
      </c>
      <c r="J716" t="s">
        <v>687</v>
      </c>
      <c r="K716">
        <v>0</v>
      </c>
      <c r="L716" t="s">
        <v>687</v>
      </c>
      <c r="M716">
        <v>0</v>
      </c>
      <c r="N716" t="s">
        <v>687</v>
      </c>
      <c r="O716">
        <v>0</v>
      </c>
      <c r="P716" t="s">
        <v>687</v>
      </c>
      <c r="Q716" s="2">
        <v>0</v>
      </c>
      <c r="R716" t="s">
        <v>687</v>
      </c>
      <c r="S716">
        <v>0</v>
      </c>
      <c r="T716" t="s">
        <v>687</v>
      </c>
      <c r="U716">
        <v>0</v>
      </c>
      <c r="V716" t="s">
        <v>687</v>
      </c>
      <c r="X716" t="s">
        <v>687</v>
      </c>
      <c r="Y716">
        <v>0</v>
      </c>
      <c r="AA716">
        <v>0</v>
      </c>
      <c r="AB716" t="s">
        <v>687</v>
      </c>
      <c r="AC716">
        <v>0</v>
      </c>
      <c r="AD716" t="s">
        <v>687</v>
      </c>
      <c r="AE716">
        <v>16001293</v>
      </c>
      <c r="AG716">
        <v>16001292</v>
      </c>
      <c r="AI716" s="2"/>
      <c r="AJ716" t="s">
        <v>1319</v>
      </c>
    </row>
    <row r="717" spans="1:36" x14ac:dyDescent="0.25">
      <c r="A717" t="s">
        <v>761</v>
      </c>
      <c r="B717">
        <v>237</v>
      </c>
      <c r="C717">
        <v>1</v>
      </c>
      <c r="D717" t="s">
        <v>759</v>
      </c>
      <c r="E717">
        <v>479</v>
      </c>
      <c r="F717">
        <v>13</v>
      </c>
      <c r="G717" t="s">
        <v>687</v>
      </c>
      <c r="H717" t="s">
        <v>702</v>
      </c>
      <c r="I717" t="s">
        <v>691</v>
      </c>
      <c r="J717" t="s">
        <v>687</v>
      </c>
      <c r="K717" t="s">
        <v>691</v>
      </c>
      <c r="L717" t="s">
        <v>687</v>
      </c>
      <c r="M717" t="s">
        <v>687</v>
      </c>
      <c r="N717" t="s">
        <v>687</v>
      </c>
      <c r="O717" t="s">
        <v>691</v>
      </c>
      <c r="P717" t="s">
        <v>687</v>
      </c>
      <c r="Q717" s="2">
        <v>0</v>
      </c>
      <c r="R717" t="s">
        <v>687</v>
      </c>
      <c r="S717" t="s">
        <v>702</v>
      </c>
      <c r="T717" t="s">
        <v>687</v>
      </c>
      <c r="U717">
        <v>0</v>
      </c>
      <c r="V717" t="s">
        <v>687</v>
      </c>
      <c r="X717" t="s">
        <v>687</v>
      </c>
      <c r="Y717" t="s">
        <v>702</v>
      </c>
      <c r="Z717">
        <v>1</v>
      </c>
      <c r="AA717">
        <v>0</v>
      </c>
      <c r="AB717" t="s">
        <v>687</v>
      </c>
      <c r="AC717">
        <v>0</v>
      </c>
      <c r="AD717" t="s">
        <v>687</v>
      </c>
      <c r="AE717">
        <v>47001144</v>
      </c>
      <c r="AF717">
        <v>1</v>
      </c>
      <c r="AG717">
        <v>47001143</v>
      </c>
      <c r="AH717">
        <v>1</v>
      </c>
      <c r="AI717" s="2"/>
      <c r="AJ717" t="s">
        <v>1318</v>
      </c>
    </row>
    <row r="718" spans="1:36" x14ac:dyDescent="0.25">
      <c r="A718" t="s">
        <v>762</v>
      </c>
      <c r="B718">
        <v>238</v>
      </c>
      <c r="C718">
        <v>1</v>
      </c>
      <c r="D718" t="s">
        <v>759</v>
      </c>
      <c r="E718">
        <v>479</v>
      </c>
      <c r="F718">
        <v>13</v>
      </c>
      <c r="G718" t="s">
        <v>687</v>
      </c>
      <c r="H718" t="s">
        <v>702</v>
      </c>
      <c r="I718" t="s">
        <v>691</v>
      </c>
      <c r="J718" t="s">
        <v>687</v>
      </c>
      <c r="K718" t="s">
        <v>691</v>
      </c>
      <c r="L718" t="s">
        <v>687</v>
      </c>
      <c r="M718" t="s">
        <v>687</v>
      </c>
      <c r="N718" t="s">
        <v>687</v>
      </c>
      <c r="O718" t="s">
        <v>691</v>
      </c>
      <c r="P718" t="s">
        <v>687</v>
      </c>
      <c r="Q718" s="2">
        <v>0</v>
      </c>
      <c r="R718" t="s">
        <v>687</v>
      </c>
      <c r="S718" t="s">
        <v>702</v>
      </c>
      <c r="T718" t="s">
        <v>687</v>
      </c>
      <c r="U718">
        <v>0</v>
      </c>
      <c r="V718" t="s">
        <v>687</v>
      </c>
      <c r="X718" t="s">
        <v>687</v>
      </c>
      <c r="Y718" t="s">
        <v>702</v>
      </c>
      <c r="Z718">
        <v>1</v>
      </c>
      <c r="AA718">
        <v>0</v>
      </c>
      <c r="AB718" t="s">
        <v>687</v>
      </c>
      <c r="AC718">
        <v>0</v>
      </c>
      <c r="AD718" t="s">
        <v>687</v>
      </c>
      <c r="AE718">
        <v>47001152</v>
      </c>
      <c r="AF718">
        <v>1</v>
      </c>
      <c r="AG718">
        <v>47001151</v>
      </c>
      <c r="AH718">
        <v>1</v>
      </c>
      <c r="AI718" s="2"/>
      <c r="AJ718" t="s">
        <v>1318</v>
      </c>
    </row>
    <row r="719" spans="1:36" x14ac:dyDescent="0.25">
      <c r="A719" t="s">
        <v>701</v>
      </c>
      <c r="B719">
        <v>21</v>
      </c>
      <c r="C719">
        <v>1</v>
      </c>
      <c r="D719" t="s">
        <v>686</v>
      </c>
      <c r="E719">
        <v>787</v>
      </c>
      <c r="F719">
        <v>9</v>
      </c>
      <c r="G719" t="s">
        <v>687</v>
      </c>
      <c r="H719" t="s">
        <v>687</v>
      </c>
      <c r="I719" t="s">
        <v>688</v>
      </c>
      <c r="J719" t="s">
        <v>687</v>
      </c>
      <c r="K719" t="s">
        <v>688</v>
      </c>
      <c r="L719" t="s">
        <v>687</v>
      </c>
      <c r="M719" t="s">
        <v>687</v>
      </c>
      <c r="N719" t="s">
        <v>687</v>
      </c>
      <c r="O719" t="s">
        <v>688</v>
      </c>
      <c r="P719" t="s">
        <v>687</v>
      </c>
      <c r="Q719" s="2">
        <v>0</v>
      </c>
      <c r="R719" t="s">
        <v>687</v>
      </c>
      <c r="S719" t="s">
        <v>687</v>
      </c>
      <c r="T719" t="s">
        <v>687</v>
      </c>
      <c r="U719">
        <v>0</v>
      </c>
      <c r="V719" t="s">
        <v>687</v>
      </c>
      <c r="X719" t="s">
        <v>687</v>
      </c>
      <c r="Y719" t="s">
        <v>688</v>
      </c>
      <c r="Z719">
        <v>1</v>
      </c>
      <c r="AA719">
        <v>0</v>
      </c>
      <c r="AB719" t="s">
        <v>687</v>
      </c>
      <c r="AC719">
        <v>0</v>
      </c>
      <c r="AD719" t="s">
        <v>687</v>
      </c>
      <c r="AE719">
        <v>1000518</v>
      </c>
      <c r="AF719">
        <v>1</v>
      </c>
      <c r="AG719">
        <v>1000517</v>
      </c>
      <c r="AH719">
        <v>1</v>
      </c>
      <c r="AI719" s="2"/>
      <c r="AJ719" t="s">
        <v>1320</v>
      </c>
    </row>
    <row r="720" spans="1:36" x14ac:dyDescent="0.25">
      <c r="A720" t="s">
        <v>742</v>
      </c>
      <c r="B720">
        <v>173</v>
      </c>
      <c r="C720">
        <v>1</v>
      </c>
      <c r="D720" t="s">
        <v>740</v>
      </c>
      <c r="E720">
        <v>420</v>
      </c>
      <c r="F720">
        <v>11</v>
      </c>
      <c r="G720" t="s">
        <v>687</v>
      </c>
      <c r="H720" t="s">
        <v>691</v>
      </c>
      <c r="I720" t="s">
        <v>691</v>
      </c>
      <c r="J720" t="s">
        <v>687</v>
      </c>
      <c r="K720" t="s">
        <v>691</v>
      </c>
      <c r="L720" t="s">
        <v>687</v>
      </c>
      <c r="M720" t="s">
        <v>687</v>
      </c>
      <c r="N720" t="s">
        <v>687</v>
      </c>
      <c r="O720">
        <v>0</v>
      </c>
      <c r="P720" t="s">
        <v>687</v>
      </c>
      <c r="Q720" s="2">
        <v>0</v>
      </c>
      <c r="R720" t="s">
        <v>687</v>
      </c>
      <c r="S720">
        <v>0</v>
      </c>
      <c r="T720" t="s">
        <v>687</v>
      </c>
      <c r="U720">
        <v>0</v>
      </c>
      <c r="V720" t="s">
        <v>687</v>
      </c>
      <c r="X720" t="s">
        <v>687</v>
      </c>
      <c r="Y720" t="s">
        <v>688</v>
      </c>
      <c r="Z720">
        <v>1</v>
      </c>
      <c r="AA720">
        <v>0</v>
      </c>
      <c r="AB720" t="s">
        <v>687</v>
      </c>
      <c r="AC720">
        <v>0</v>
      </c>
      <c r="AD720" t="s">
        <v>687</v>
      </c>
      <c r="AE720">
        <v>46000671</v>
      </c>
      <c r="AG720">
        <v>46000670</v>
      </c>
      <c r="AH720">
        <v>1</v>
      </c>
      <c r="AI720" s="2"/>
      <c r="AJ720" t="s">
        <v>1318</v>
      </c>
    </row>
    <row r="721" spans="1:36" x14ac:dyDescent="0.25">
      <c r="A721" t="s">
        <v>810</v>
      </c>
      <c r="B721">
        <v>374</v>
      </c>
      <c r="C721">
        <v>1</v>
      </c>
      <c r="D721" t="s">
        <v>764</v>
      </c>
      <c r="E721">
        <v>787</v>
      </c>
      <c r="F721">
        <v>11</v>
      </c>
      <c r="G721" t="s">
        <v>687</v>
      </c>
      <c r="H721" t="s">
        <v>702</v>
      </c>
      <c r="I721" t="s">
        <v>687</v>
      </c>
      <c r="J721" t="s">
        <v>687</v>
      </c>
      <c r="K721" t="s">
        <v>691</v>
      </c>
      <c r="L721" t="s">
        <v>687</v>
      </c>
      <c r="M721" t="s">
        <v>687</v>
      </c>
      <c r="N721" t="s">
        <v>687</v>
      </c>
      <c r="O721" t="s">
        <v>691</v>
      </c>
      <c r="P721" t="s">
        <v>687</v>
      </c>
      <c r="Q721" s="2">
        <v>0</v>
      </c>
      <c r="R721" t="s">
        <v>687</v>
      </c>
      <c r="S721">
        <v>0</v>
      </c>
      <c r="T721" t="s">
        <v>687</v>
      </c>
      <c r="U721">
        <v>0</v>
      </c>
      <c r="V721" t="s">
        <v>687</v>
      </c>
      <c r="X721" t="s">
        <v>687</v>
      </c>
      <c r="Y721" t="s">
        <v>702</v>
      </c>
      <c r="Z721">
        <v>1</v>
      </c>
      <c r="AA721">
        <v>0</v>
      </c>
      <c r="AB721" t="s">
        <v>687</v>
      </c>
      <c r="AC721">
        <v>0</v>
      </c>
      <c r="AD721" t="s">
        <v>687</v>
      </c>
      <c r="AE721">
        <v>1000403</v>
      </c>
      <c r="AG721">
        <v>1000402</v>
      </c>
      <c r="AH721">
        <v>1</v>
      </c>
      <c r="AI721" s="2"/>
      <c r="AJ721" t="s">
        <v>1318</v>
      </c>
    </row>
    <row r="722" spans="1:36" x14ac:dyDescent="0.25">
      <c r="A722" t="s">
        <v>62</v>
      </c>
      <c r="B722">
        <v>174</v>
      </c>
      <c r="C722">
        <v>1</v>
      </c>
      <c r="D722" t="s">
        <v>740</v>
      </c>
      <c r="E722">
        <v>410</v>
      </c>
      <c r="F722">
        <v>11</v>
      </c>
      <c r="G722" t="s">
        <v>687</v>
      </c>
      <c r="H722" t="s">
        <v>1303</v>
      </c>
      <c r="I722">
        <v>0</v>
      </c>
      <c r="J722" t="s">
        <v>687</v>
      </c>
      <c r="K722">
        <v>0</v>
      </c>
      <c r="L722" t="s">
        <v>687</v>
      </c>
      <c r="M722">
        <v>0</v>
      </c>
      <c r="N722" t="s">
        <v>687</v>
      </c>
      <c r="O722">
        <v>0</v>
      </c>
      <c r="P722" t="s">
        <v>687</v>
      </c>
      <c r="Q722" s="2">
        <v>0</v>
      </c>
      <c r="R722" t="s">
        <v>687</v>
      </c>
      <c r="S722">
        <v>0</v>
      </c>
      <c r="T722" t="s">
        <v>687</v>
      </c>
      <c r="U722">
        <v>0</v>
      </c>
      <c r="V722" t="s">
        <v>687</v>
      </c>
      <c r="X722" t="s">
        <v>687</v>
      </c>
      <c r="Y722">
        <v>0</v>
      </c>
      <c r="AA722">
        <v>0</v>
      </c>
      <c r="AB722" t="s">
        <v>687</v>
      </c>
      <c r="AC722">
        <v>0</v>
      </c>
      <c r="AD722" t="s">
        <v>687</v>
      </c>
      <c r="AE722">
        <v>43000431</v>
      </c>
      <c r="AG722">
        <v>43000430</v>
      </c>
      <c r="AI722" s="2"/>
      <c r="AJ722" t="s">
        <v>1319</v>
      </c>
    </row>
    <row r="723" spans="1:36" x14ac:dyDescent="0.25">
      <c r="A723" t="s">
        <v>1134</v>
      </c>
      <c r="B723">
        <v>11401</v>
      </c>
      <c r="C723">
        <v>1</v>
      </c>
      <c r="D723" t="s">
        <v>753</v>
      </c>
      <c r="E723">
        <v>450</v>
      </c>
      <c r="F723">
        <v>13</v>
      </c>
      <c r="G723" t="s">
        <v>687</v>
      </c>
      <c r="H723" t="s">
        <v>687</v>
      </c>
      <c r="I723">
        <v>0</v>
      </c>
      <c r="J723" t="s">
        <v>687</v>
      </c>
      <c r="K723">
        <v>0</v>
      </c>
      <c r="L723" t="s">
        <v>687</v>
      </c>
      <c r="M723">
        <v>0</v>
      </c>
      <c r="N723" t="s">
        <v>687</v>
      </c>
      <c r="O723">
        <v>0</v>
      </c>
      <c r="P723" t="s">
        <v>687</v>
      </c>
      <c r="Q723" s="2">
        <v>0</v>
      </c>
      <c r="R723" t="s">
        <v>687</v>
      </c>
      <c r="S723" t="s">
        <v>687</v>
      </c>
      <c r="T723" t="s">
        <v>687</v>
      </c>
      <c r="U723">
        <v>0</v>
      </c>
      <c r="V723" t="s">
        <v>687</v>
      </c>
      <c r="X723" t="s">
        <v>687</v>
      </c>
      <c r="Y723">
        <v>0</v>
      </c>
      <c r="AA723">
        <v>0</v>
      </c>
      <c r="AB723" t="s">
        <v>687</v>
      </c>
      <c r="AC723">
        <v>0</v>
      </c>
      <c r="AD723" t="s">
        <v>687</v>
      </c>
      <c r="AE723">
        <v>44000542</v>
      </c>
      <c r="AF723">
        <v>1</v>
      </c>
      <c r="AG723">
        <v>44000541</v>
      </c>
      <c r="AI723" s="2"/>
      <c r="AJ723" t="s">
        <v>1320</v>
      </c>
    </row>
    <row r="724" spans="1:36" x14ac:dyDescent="0.25">
      <c r="A724" t="s">
        <v>743</v>
      </c>
      <c r="B724">
        <v>175</v>
      </c>
      <c r="C724">
        <v>1</v>
      </c>
      <c r="D724" t="s">
        <v>740</v>
      </c>
      <c r="E724">
        <v>410</v>
      </c>
      <c r="F724">
        <v>15</v>
      </c>
      <c r="G724" t="s">
        <v>687</v>
      </c>
      <c r="H724" t="s">
        <v>691</v>
      </c>
      <c r="I724" t="s">
        <v>691</v>
      </c>
      <c r="J724" t="s">
        <v>687</v>
      </c>
      <c r="K724" t="s">
        <v>691</v>
      </c>
      <c r="L724" t="s">
        <v>687</v>
      </c>
      <c r="M724" t="s">
        <v>687</v>
      </c>
      <c r="N724" t="s">
        <v>687</v>
      </c>
      <c r="O724" t="s">
        <v>691</v>
      </c>
      <c r="P724" t="s">
        <v>687</v>
      </c>
      <c r="Q724" s="2">
        <v>0</v>
      </c>
      <c r="R724" t="s">
        <v>687</v>
      </c>
      <c r="S724">
        <v>0</v>
      </c>
      <c r="T724" t="s">
        <v>687</v>
      </c>
      <c r="U724">
        <v>0</v>
      </c>
      <c r="V724" t="s">
        <v>687</v>
      </c>
      <c r="X724" t="s">
        <v>687</v>
      </c>
      <c r="Y724" t="s">
        <v>691</v>
      </c>
      <c r="Z724">
        <v>1</v>
      </c>
      <c r="AA724">
        <v>0</v>
      </c>
      <c r="AB724" t="s">
        <v>687</v>
      </c>
      <c r="AC724">
        <v>0</v>
      </c>
      <c r="AD724" t="s">
        <v>687</v>
      </c>
      <c r="AE724">
        <v>43000443</v>
      </c>
      <c r="AG724">
        <v>43000442</v>
      </c>
      <c r="AH724">
        <v>1</v>
      </c>
      <c r="AI724" s="2"/>
      <c r="AJ724" t="s">
        <v>1318</v>
      </c>
    </row>
    <row r="725" spans="1:36" x14ac:dyDescent="0.25">
      <c r="A725" t="s">
        <v>744</v>
      </c>
      <c r="B725">
        <v>176</v>
      </c>
      <c r="C725">
        <v>1</v>
      </c>
      <c r="D725" t="s">
        <v>740</v>
      </c>
      <c r="E725">
        <v>410</v>
      </c>
      <c r="F725">
        <v>11</v>
      </c>
      <c r="G725" t="s">
        <v>687</v>
      </c>
      <c r="H725" t="s">
        <v>691</v>
      </c>
      <c r="I725" t="s">
        <v>691</v>
      </c>
      <c r="J725" t="s">
        <v>687</v>
      </c>
      <c r="K725" t="s">
        <v>691</v>
      </c>
      <c r="L725" t="s">
        <v>687</v>
      </c>
      <c r="M725" t="s">
        <v>687</v>
      </c>
      <c r="N725" t="s">
        <v>687</v>
      </c>
      <c r="O725" t="s">
        <v>691</v>
      </c>
      <c r="P725" t="s">
        <v>687</v>
      </c>
      <c r="Q725" s="2">
        <v>0</v>
      </c>
      <c r="R725" t="s">
        <v>687</v>
      </c>
      <c r="S725">
        <v>0</v>
      </c>
      <c r="T725" t="s">
        <v>687</v>
      </c>
      <c r="U725">
        <v>0</v>
      </c>
      <c r="V725" t="s">
        <v>687</v>
      </c>
      <c r="X725" t="s">
        <v>687</v>
      </c>
      <c r="Y725" t="s">
        <v>691</v>
      </c>
      <c r="Z725">
        <v>1</v>
      </c>
      <c r="AA725">
        <v>0</v>
      </c>
      <c r="AB725" t="s">
        <v>687</v>
      </c>
      <c r="AC725">
        <v>0</v>
      </c>
      <c r="AD725" t="s">
        <v>687</v>
      </c>
      <c r="AE725">
        <v>46000675</v>
      </c>
      <c r="AG725">
        <v>46000674</v>
      </c>
      <c r="AH725">
        <v>1</v>
      </c>
      <c r="AI725" s="2"/>
      <c r="AJ725" t="s">
        <v>1318</v>
      </c>
    </row>
    <row r="726" spans="1:36" x14ac:dyDescent="0.25">
      <c r="A726" t="s">
        <v>813</v>
      </c>
      <c r="B726">
        <v>377</v>
      </c>
      <c r="C726">
        <v>1</v>
      </c>
      <c r="D726" t="s">
        <v>764</v>
      </c>
      <c r="E726">
        <v>773</v>
      </c>
      <c r="F726">
        <v>11</v>
      </c>
      <c r="G726" t="s">
        <v>687</v>
      </c>
      <c r="H726" t="s">
        <v>691</v>
      </c>
      <c r="I726" t="s">
        <v>691</v>
      </c>
      <c r="J726" t="s">
        <v>687</v>
      </c>
      <c r="K726" t="s">
        <v>691</v>
      </c>
      <c r="L726" t="s">
        <v>687</v>
      </c>
      <c r="M726" t="s">
        <v>687</v>
      </c>
      <c r="N726" t="s">
        <v>687</v>
      </c>
      <c r="O726" t="s">
        <v>691</v>
      </c>
      <c r="P726" t="s">
        <v>687</v>
      </c>
      <c r="Q726" s="2">
        <v>0</v>
      </c>
      <c r="R726" t="s">
        <v>687</v>
      </c>
      <c r="S726">
        <v>0</v>
      </c>
      <c r="T726" t="s">
        <v>687</v>
      </c>
      <c r="U726">
        <v>0</v>
      </c>
      <c r="V726" t="s">
        <v>687</v>
      </c>
      <c r="X726" t="s">
        <v>687</v>
      </c>
      <c r="Y726" t="s">
        <v>687</v>
      </c>
      <c r="Z726">
        <v>1</v>
      </c>
      <c r="AA726">
        <v>0</v>
      </c>
      <c r="AB726" t="s">
        <v>687</v>
      </c>
      <c r="AC726">
        <v>0</v>
      </c>
      <c r="AD726" t="s">
        <v>687</v>
      </c>
      <c r="AE726">
        <v>12000438</v>
      </c>
      <c r="AG726">
        <v>12000437</v>
      </c>
      <c r="AH726">
        <v>1</v>
      </c>
      <c r="AI726" s="2"/>
      <c r="AJ726" t="s">
        <v>1318</v>
      </c>
    </row>
    <row r="727" spans="1:36" x14ac:dyDescent="0.25">
      <c r="A727" t="s">
        <v>814</v>
      </c>
      <c r="B727">
        <v>378</v>
      </c>
      <c r="C727">
        <v>1</v>
      </c>
      <c r="D727" t="s">
        <v>764</v>
      </c>
      <c r="E727">
        <v>773</v>
      </c>
      <c r="F727">
        <v>15</v>
      </c>
      <c r="G727" t="s">
        <v>687</v>
      </c>
      <c r="H727" t="s">
        <v>691</v>
      </c>
      <c r="I727" t="s">
        <v>691</v>
      </c>
      <c r="J727" t="s">
        <v>687</v>
      </c>
      <c r="K727" t="s">
        <v>691</v>
      </c>
      <c r="L727" t="s">
        <v>687</v>
      </c>
      <c r="M727" t="s">
        <v>687</v>
      </c>
      <c r="N727" t="s">
        <v>687</v>
      </c>
      <c r="O727" t="s">
        <v>691</v>
      </c>
      <c r="P727" t="s">
        <v>687</v>
      </c>
      <c r="Q727" s="2">
        <v>0</v>
      </c>
      <c r="R727" t="s">
        <v>687</v>
      </c>
      <c r="S727">
        <v>0</v>
      </c>
      <c r="T727" t="s">
        <v>687</v>
      </c>
      <c r="U727">
        <v>0</v>
      </c>
      <c r="V727" t="s">
        <v>687</v>
      </c>
      <c r="X727" t="s">
        <v>687</v>
      </c>
      <c r="Y727" t="s">
        <v>691</v>
      </c>
      <c r="Z727">
        <v>1</v>
      </c>
      <c r="AA727">
        <v>0</v>
      </c>
      <c r="AB727" t="s">
        <v>687</v>
      </c>
      <c r="AC727">
        <v>0</v>
      </c>
      <c r="AD727" t="s">
        <v>687</v>
      </c>
      <c r="AE727">
        <v>12000440</v>
      </c>
      <c r="AG727">
        <v>12000439</v>
      </c>
      <c r="AH727">
        <v>1</v>
      </c>
      <c r="AI727" s="2"/>
      <c r="AJ727" t="s">
        <v>1318</v>
      </c>
    </row>
    <row r="728" spans="1:36" x14ac:dyDescent="0.25">
      <c r="A728" t="s">
        <v>660</v>
      </c>
      <c r="B728">
        <v>36699</v>
      </c>
      <c r="C728">
        <v>1</v>
      </c>
      <c r="D728" t="s">
        <v>708</v>
      </c>
      <c r="E728">
        <v>573</v>
      </c>
      <c r="F728">
        <v>14</v>
      </c>
      <c r="G728" t="s">
        <v>687</v>
      </c>
      <c r="H728" t="s">
        <v>691</v>
      </c>
      <c r="I728" t="s">
        <v>687</v>
      </c>
      <c r="J728" t="s">
        <v>687</v>
      </c>
      <c r="K728" t="s">
        <v>688</v>
      </c>
      <c r="L728" t="s">
        <v>687</v>
      </c>
      <c r="M728" t="s">
        <v>687</v>
      </c>
      <c r="N728" t="s">
        <v>687</v>
      </c>
      <c r="O728" t="s">
        <v>691</v>
      </c>
      <c r="P728" t="s">
        <v>687</v>
      </c>
      <c r="Q728" s="2">
        <v>0</v>
      </c>
      <c r="R728" t="s">
        <v>687</v>
      </c>
      <c r="S728">
        <v>0</v>
      </c>
      <c r="T728" t="s">
        <v>687</v>
      </c>
      <c r="U728">
        <v>0</v>
      </c>
      <c r="V728" t="s">
        <v>687</v>
      </c>
      <c r="X728" t="s">
        <v>687</v>
      </c>
      <c r="Y728" t="s">
        <v>691</v>
      </c>
      <c r="Z728">
        <v>1</v>
      </c>
      <c r="AA728">
        <v>0</v>
      </c>
      <c r="AB728" t="s">
        <v>687</v>
      </c>
      <c r="AC728">
        <v>0</v>
      </c>
      <c r="AD728" t="s">
        <v>687</v>
      </c>
      <c r="AE728">
        <v>30000169</v>
      </c>
      <c r="AG728">
        <v>30000126</v>
      </c>
      <c r="AH728">
        <v>1</v>
      </c>
      <c r="AI728" s="2"/>
      <c r="AJ728" t="s">
        <v>1319</v>
      </c>
    </row>
    <row r="729" spans="1:36" x14ac:dyDescent="0.25">
      <c r="A729" t="s">
        <v>342</v>
      </c>
      <c r="B729">
        <v>727</v>
      </c>
      <c r="C729">
        <v>2</v>
      </c>
      <c r="D729" t="s">
        <v>896</v>
      </c>
      <c r="E729">
        <v>219</v>
      </c>
      <c r="F729">
        <v>9</v>
      </c>
      <c r="G729" t="s">
        <v>702</v>
      </c>
      <c r="H729" t="s">
        <v>702</v>
      </c>
      <c r="I729" t="s">
        <v>691</v>
      </c>
      <c r="J729" t="s">
        <v>691</v>
      </c>
      <c r="K729" t="s">
        <v>691</v>
      </c>
      <c r="L729" t="s">
        <v>691</v>
      </c>
      <c r="M729" t="s">
        <v>687</v>
      </c>
      <c r="N729" t="s">
        <v>687</v>
      </c>
      <c r="O729" t="s">
        <v>691</v>
      </c>
      <c r="P729" t="s">
        <v>691</v>
      </c>
      <c r="Q729" s="2">
        <v>0</v>
      </c>
      <c r="R729" t="s">
        <v>728</v>
      </c>
      <c r="S729">
        <v>0</v>
      </c>
      <c r="T729" t="s">
        <v>728</v>
      </c>
      <c r="U729">
        <v>0</v>
      </c>
      <c r="V729" t="s">
        <v>728</v>
      </c>
      <c r="X729" t="s">
        <v>702</v>
      </c>
      <c r="Y729" t="s">
        <v>702</v>
      </c>
      <c r="Z729">
        <v>1</v>
      </c>
      <c r="AA729">
        <v>0</v>
      </c>
      <c r="AB729" t="s">
        <v>728</v>
      </c>
      <c r="AC729">
        <v>0</v>
      </c>
      <c r="AD729" t="s">
        <v>728</v>
      </c>
      <c r="AE729">
        <v>49000151</v>
      </c>
      <c r="AG729">
        <v>49000113</v>
      </c>
      <c r="AH729">
        <v>1</v>
      </c>
      <c r="AI729" s="2"/>
      <c r="AJ729" t="s">
        <v>1321</v>
      </c>
    </row>
    <row r="730" spans="1:36" x14ac:dyDescent="0.25">
      <c r="A730" t="s">
        <v>343</v>
      </c>
      <c r="B730">
        <v>728</v>
      </c>
      <c r="C730">
        <v>2</v>
      </c>
      <c r="D730" t="s">
        <v>896</v>
      </c>
      <c r="E730">
        <v>219</v>
      </c>
      <c r="F730">
        <v>10</v>
      </c>
      <c r="G730" t="s">
        <v>687</v>
      </c>
      <c r="H730" t="s">
        <v>687</v>
      </c>
      <c r="I730">
        <v>0</v>
      </c>
      <c r="J730" t="s">
        <v>687</v>
      </c>
      <c r="K730">
        <v>0</v>
      </c>
      <c r="L730" t="s">
        <v>687</v>
      </c>
      <c r="M730" t="s">
        <v>687</v>
      </c>
      <c r="N730" t="s">
        <v>687</v>
      </c>
      <c r="O730" t="s">
        <v>688</v>
      </c>
      <c r="P730" t="s">
        <v>687</v>
      </c>
      <c r="Q730" s="2">
        <v>0</v>
      </c>
      <c r="R730" t="s">
        <v>687</v>
      </c>
      <c r="S730" t="s">
        <v>687</v>
      </c>
      <c r="T730" t="s">
        <v>687</v>
      </c>
      <c r="U730">
        <v>0</v>
      </c>
      <c r="V730" t="s">
        <v>687</v>
      </c>
      <c r="X730" t="s">
        <v>687</v>
      </c>
      <c r="Y730" t="s">
        <v>688</v>
      </c>
      <c r="Z730">
        <v>1</v>
      </c>
      <c r="AA730">
        <v>0</v>
      </c>
      <c r="AB730" t="s">
        <v>687</v>
      </c>
      <c r="AC730">
        <v>0</v>
      </c>
      <c r="AD730" t="s">
        <v>687</v>
      </c>
      <c r="AE730">
        <v>52000988</v>
      </c>
      <c r="AF730">
        <v>1</v>
      </c>
      <c r="AG730">
        <v>52000144</v>
      </c>
      <c r="AH730">
        <v>1</v>
      </c>
      <c r="AI730" s="2"/>
      <c r="AJ730" t="s">
        <v>1320</v>
      </c>
    </row>
    <row r="731" spans="1:36" x14ac:dyDescent="0.25">
      <c r="A731" t="s">
        <v>261</v>
      </c>
      <c r="B731">
        <v>574</v>
      </c>
      <c r="C731">
        <v>1</v>
      </c>
      <c r="D731" t="s">
        <v>745</v>
      </c>
      <c r="E731">
        <v>706</v>
      </c>
      <c r="F731">
        <v>9</v>
      </c>
      <c r="G731" t="s">
        <v>687</v>
      </c>
      <c r="H731" t="s">
        <v>691</v>
      </c>
      <c r="I731" t="s">
        <v>687</v>
      </c>
      <c r="J731" t="s">
        <v>687</v>
      </c>
      <c r="K731" t="s">
        <v>688</v>
      </c>
      <c r="L731" t="s">
        <v>687</v>
      </c>
      <c r="M731" t="s">
        <v>687</v>
      </c>
      <c r="N731" t="s">
        <v>687</v>
      </c>
      <c r="O731" t="s">
        <v>691</v>
      </c>
      <c r="P731" t="s">
        <v>687</v>
      </c>
      <c r="Q731" s="2">
        <v>0</v>
      </c>
      <c r="R731" t="s">
        <v>687</v>
      </c>
      <c r="S731" t="s">
        <v>691</v>
      </c>
      <c r="T731" t="s">
        <v>687</v>
      </c>
      <c r="U731">
        <v>0</v>
      </c>
      <c r="V731" t="s">
        <v>687</v>
      </c>
      <c r="X731" t="s">
        <v>687</v>
      </c>
      <c r="Y731" t="s">
        <v>691</v>
      </c>
      <c r="Z731">
        <v>1</v>
      </c>
      <c r="AA731">
        <v>0</v>
      </c>
      <c r="AB731" t="s">
        <v>687</v>
      </c>
      <c r="AC731">
        <v>0</v>
      </c>
      <c r="AD731" t="s">
        <v>687</v>
      </c>
      <c r="AE731">
        <v>23000243</v>
      </c>
      <c r="AF731">
        <v>1</v>
      </c>
      <c r="AG731">
        <v>23000009</v>
      </c>
      <c r="AH731">
        <v>1</v>
      </c>
      <c r="AI731" s="2"/>
      <c r="AJ731" t="s">
        <v>1318</v>
      </c>
    </row>
    <row r="732" spans="1:36" x14ac:dyDescent="0.25">
      <c r="A732" t="s">
        <v>151</v>
      </c>
      <c r="B732">
        <v>379</v>
      </c>
      <c r="C732">
        <v>1</v>
      </c>
      <c r="D732" t="s">
        <v>764</v>
      </c>
      <c r="E732">
        <v>661</v>
      </c>
      <c r="F732">
        <v>9</v>
      </c>
      <c r="G732" t="s">
        <v>687</v>
      </c>
      <c r="H732" t="s">
        <v>702</v>
      </c>
      <c r="I732" t="s">
        <v>691</v>
      </c>
      <c r="J732" t="s">
        <v>687</v>
      </c>
      <c r="K732" t="s">
        <v>691</v>
      </c>
      <c r="L732" t="s">
        <v>687</v>
      </c>
      <c r="M732" t="s">
        <v>687</v>
      </c>
      <c r="N732" t="s">
        <v>687</v>
      </c>
      <c r="O732" t="s">
        <v>691</v>
      </c>
      <c r="P732" t="s">
        <v>687</v>
      </c>
      <c r="Q732" s="2">
        <v>0</v>
      </c>
      <c r="R732">
        <v>0</v>
      </c>
      <c r="S732">
        <v>0</v>
      </c>
      <c r="T732">
        <v>0</v>
      </c>
      <c r="U732" t="s">
        <v>691</v>
      </c>
      <c r="V732" t="s">
        <v>687</v>
      </c>
      <c r="X732" t="s">
        <v>687</v>
      </c>
      <c r="Y732" t="s">
        <v>690</v>
      </c>
      <c r="Z732">
        <v>2</v>
      </c>
      <c r="AA732">
        <v>0</v>
      </c>
      <c r="AB732" t="s">
        <v>687</v>
      </c>
      <c r="AC732" t="s">
        <v>702</v>
      </c>
      <c r="AD732" t="s">
        <v>687</v>
      </c>
      <c r="AE732">
        <v>20000053</v>
      </c>
      <c r="AF732">
        <v>1</v>
      </c>
      <c r="AG732">
        <v>20000035</v>
      </c>
      <c r="AH732">
        <v>1</v>
      </c>
      <c r="AI732" s="2"/>
      <c r="AJ732" t="s">
        <v>1318</v>
      </c>
    </row>
    <row r="733" spans="1:36" x14ac:dyDescent="0.25">
      <c r="A733" t="s">
        <v>395</v>
      </c>
      <c r="B733">
        <v>825</v>
      </c>
      <c r="C733">
        <v>2</v>
      </c>
      <c r="D733" t="s">
        <v>904</v>
      </c>
      <c r="E733">
        <v>153</v>
      </c>
      <c r="F733">
        <v>11</v>
      </c>
      <c r="G733" t="s">
        <v>687</v>
      </c>
      <c r="H733" t="s">
        <v>691</v>
      </c>
      <c r="I733" t="s">
        <v>687</v>
      </c>
      <c r="J733" t="s">
        <v>687</v>
      </c>
      <c r="K733" t="s">
        <v>688</v>
      </c>
      <c r="L733" t="s">
        <v>687</v>
      </c>
      <c r="M733" t="s">
        <v>687</v>
      </c>
      <c r="N733" t="s">
        <v>687</v>
      </c>
      <c r="O733" t="s">
        <v>688</v>
      </c>
      <c r="P733" t="s">
        <v>687</v>
      </c>
      <c r="Q733" s="2">
        <v>0</v>
      </c>
      <c r="R733" t="s">
        <v>687</v>
      </c>
      <c r="S733">
        <v>0</v>
      </c>
      <c r="T733" t="s">
        <v>687</v>
      </c>
      <c r="U733">
        <v>0</v>
      </c>
      <c r="V733" t="s">
        <v>687</v>
      </c>
      <c r="X733" t="s">
        <v>687</v>
      </c>
      <c r="Y733" t="s">
        <v>691</v>
      </c>
      <c r="Z733">
        <v>2</v>
      </c>
      <c r="AA733">
        <v>0</v>
      </c>
      <c r="AB733" t="s">
        <v>687</v>
      </c>
      <c r="AC733" t="s">
        <v>691</v>
      </c>
      <c r="AD733" t="s">
        <v>687</v>
      </c>
      <c r="AE733">
        <v>53000142</v>
      </c>
      <c r="AF733">
        <v>1</v>
      </c>
      <c r="AG733">
        <v>53000110</v>
      </c>
      <c r="AH733">
        <v>1</v>
      </c>
      <c r="AI733" s="2"/>
      <c r="AJ733" t="s">
        <v>1318</v>
      </c>
    </row>
    <row r="734" spans="1:36" x14ac:dyDescent="0.25">
      <c r="A734" t="s">
        <v>152</v>
      </c>
      <c r="B734">
        <v>380</v>
      </c>
      <c r="C734">
        <v>1</v>
      </c>
      <c r="D734" t="s">
        <v>764</v>
      </c>
      <c r="E734">
        <v>840</v>
      </c>
      <c r="F734">
        <v>9</v>
      </c>
      <c r="G734" t="s">
        <v>687</v>
      </c>
      <c r="H734" t="s">
        <v>691</v>
      </c>
      <c r="I734" t="s">
        <v>691</v>
      </c>
      <c r="J734" t="s">
        <v>687</v>
      </c>
      <c r="K734" t="s">
        <v>691</v>
      </c>
      <c r="L734" t="s">
        <v>687</v>
      </c>
      <c r="M734" t="s">
        <v>687</v>
      </c>
      <c r="N734" t="s">
        <v>687</v>
      </c>
      <c r="O734" t="s">
        <v>691</v>
      </c>
      <c r="P734" t="s">
        <v>687</v>
      </c>
      <c r="Q734" s="2">
        <v>0</v>
      </c>
      <c r="R734">
        <v>0</v>
      </c>
      <c r="S734">
        <v>0</v>
      </c>
      <c r="T734">
        <v>0</v>
      </c>
      <c r="U734" t="s">
        <v>691</v>
      </c>
      <c r="V734" t="s">
        <v>687</v>
      </c>
      <c r="X734" t="s">
        <v>687</v>
      </c>
      <c r="Y734" t="s">
        <v>691</v>
      </c>
      <c r="Z734">
        <v>2</v>
      </c>
      <c r="AA734">
        <v>0</v>
      </c>
      <c r="AB734" t="s">
        <v>687</v>
      </c>
      <c r="AC734" t="s">
        <v>688</v>
      </c>
      <c r="AD734" t="s">
        <v>687</v>
      </c>
      <c r="AE734">
        <v>10000158</v>
      </c>
      <c r="AF734">
        <v>1</v>
      </c>
      <c r="AG734">
        <v>10000154</v>
      </c>
      <c r="AH734">
        <v>1</v>
      </c>
      <c r="AI734" s="2"/>
      <c r="AJ734" t="s">
        <v>1318</v>
      </c>
    </row>
    <row r="735" spans="1:36" x14ac:dyDescent="0.25">
      <c r="A735" t="s">
        <v>153</v>
      </c>
      <c r="B735">
        <v>381</v>
      </c>
      <c r="C735">
        <v>1</v>
      </c>
      <c r="D735" t="s">
        <v>764</v>
      </c>
      <c r="E735">
        <v>787</v>
      </c>
      <c r="F735">
        <v>9</v>
      </c>
      <c r="G735" t="s">
        <v>687</v>
      </c>
      <c r="H735" t="s">
        <v>687</v>
      </c>
      <c r="I735">
        <v>0</v>
      </c>
      <c r="J735" t="s">
        <v>728</v>
      </c>
      <c r="K735">
        <v>0</v>
      </c>
      <c r="L735" t="s">
        <v>728</v>
      </c>
      <c r="M735" t="s">
        <v>687</v>
      </c>
      <c r="N735" t="s">
        <v>687</v>
      </c>
      <c r="O735">
        <v>0</v>
      </c>
      <c r="P735" t="s">
        <v>728</v>
      </c>
      <c r="Q735" s="2">
        <v>0</v>
      </c>
      <c r="R735" t="s">
        <v>728</v>
      </c>
      <c r="S735" t="s">
        <v>687</v>
      </c>
      <c r="T735" t="s">
        <v>687</v>
      </c>
      <c r="U735">
        <v>0</v>
      </c>
      <c r="V735" t="s">
        <v>728</v>
      </c>
      <c r="X735" t="s">
        <v>687</v>
      </c>
      <c r="Y735" t="s">
        <v>687</v>
      </c>
      <c r="Z735">
        <v>1</v>
      </c>
      <c r="AA735">
        <v>0</v>
      </c>
      <c r="AB735" t="s">
        <v>728</v>
      </c>
      <c r="AC735">
        <v>0</v>
      </c>
      <c r="AD735" t="s">
        <v>728</v>
      </c>
      <c r="AE735">
        <v>9001144</v>
      </c>
      <c r="AF735">
        <v>1</v>
      </c>
      <c r="AG735">
        <v>9001143</v>
      </c>
      <c r="AH735">
        <v>1</v>
      </c>
      <c r="AI735" s="2"/>
      <c r="AJ735" t="s">
        <v>1320</v>
      </c>
    </row>
    <row r="736" spans="1:36" x14ac:dyDescent="0.25">
      <c r="A736" t="s">
        <v>94</v>
      </c>
      <c r="B736">
        <v>239</v>
      </c>
      <c r="C736">
        <v>1</v>
      </c>
      <c r="D736" t="s">
        <v>759</v>
      </c>
      <c r="E736">
        <v>430</v>
      </c>
      <c r="F736">
        <v>13</v>
      </c>
      <c r="G736" t="s">
        <v>687</v>
      </c>
      <c r="H736" t="s">
        <v>702</v>
      </c>
      <c r="I736" t="s">
        <v>691</v>
      </c>
      <c r="J736" t="s">
        <v>687</v>
      </c>
      <c r="K736" t="s">
        <v>691</v>
      </c>
      <c r="L736" t="s">
        <v>687</v>
      </c>
      <c r="M736" t="s">
        <v>687</v>
      </c>
      <c r="N736" t="s">
        <v>687</v>
      </c>
      <c r="O736" t="s">
        <v>691</v>
      </c>
      <c r="P736" t="s">
        <v>687</v>
      </c>
      <c r="Q736" s="2">
        <v>0</v>
      </c>
      <c r="R736" t="s">
        <v>687</v>
      </c>
      <c r="S736" t="s">
        <v>690</v>
      </c>
      <c r="T736" t="s">
        <v>687</v>
      </c>
      <c r="U736">
        <v>0</v>
      </c>
      <c r="V736" t="s">
        <v>687</v>
      </c>
      <c r="X736" t="s">
        <v>687</v>
      </c>
      <c r="Y736" t="s">
        <v>702</v>
      </c>
      <c r="Z736">
        <v>1</v>
      </c>
      <c r="AA736">
        <v>0</v>
      </c>
      <c r="AB736" t="s">
        <v>687</v>
      </c>
      <c r="AC736">
        <v>0</v>
      </c>
      <c r="AD736" t="s">
        <v>687</v>
      </c>
      <c r="AE736">
        <v>47001148</v>
      </c>
      <c r="AF736">
        <v>1</v>
      </c>
      <c r="AG736">
        <v>47000167</v>
      </c>
      <c r="AH736">
        <v>1</v>
      </c>
      <c r="AI736" s="2"/>
      <c r="AJ736" t="s">
        <v>1318</v>
      </c>
    </row>
    <row r="737" spans="1:36" x14ac:dyDescent="0.25">
      <c r="A737" t="s">
        <v>177</v>
      </c>
      <c r="B737">
        <v>440</v>
      </c>
      <c r="C737">
        <v>1</v>
      </c>
      <c r="D737" t="s">
        <v>835</v>
      </c>
      <c r="E737">
        <v>657</v>
      </c>
      <c r="F737">
        <v>9</v>
      </c>
      <c r="G737" t="s">
        <v>687</v>
      </c>
      <c r="H737" t="s">
        <v>691</v>
      </c>
      <c r="I737" t="s">
        <v>688</v>
      </c>
      <c r="J737" t="s">
        <v>687</v>
      </c>
      <c r="K737" t="s">
        <v>688</v>
      </c>
      <c r="L737" t="s">
        <v>687</v>
      </c>
      <c r="M737" t="s">
        <v>687</v>
      </c>
      <c r="N737" t="s">
        <v>687</v>
      </c>
      <c r="O737" t="s">
        <v>688</v>
      </c>
      <c r="P737" t="s">
        <v>687</v>
      </c>
      <c r="Q737" s="2">
        <v>0</v>
      </c>
      <c r="R737">
        <v>0</v>
      </c>
      <c r="S737">
        <v>0</v>
      </c>
      <c r="T737">
        <v>0</v>
      </c>
      <c r="U737" t="s">
        <v>687</v>
      </c>
      <c r="V737" t="s">
        <v>687</v>
      </c>
      <c r="X737" t="s">
        <v>687</v>
      </c>
      <c r="Y737" t="s">
        <v>688</v>
      </c>
      <c r="Z737">
        <v>2</v>
      </c>
      <c r="AA737">
        <v>0</v>
      </c>
      <c r="AB737" t="s">
        <v>687</v>
      </c>
      <c r="AC737" t="s">
        <v>688</v>
      </c>
      <c r="AD737" t="s">
        <v>687</v>
      </c>
      <c r="AE737">
        <v>22000176</v>
      </c>
      <c r="AF737">
        <v>1</v>
      </c>
      <c r="AG737">
        <v>22000035</v>
      </c>
      <c r="AH737">
        <v>1</v>
      </c>
      <c r="AI737" s="2"/>
      <c r="AJ737" t="s">
        <v>1320</v>
      </c>
    </row>
    <row r="738" spans="1:36" x14ac:dyDescent="0.25">
      <c r="A738" t="s">
        <v>615</v>
      </c>
      <c r="B738">
        <v>520</v>
      </c>
      <c r="C738">
        <v>1</v>
      </c>
      <c r="D738" t="s">
        <v>757</v>
      </c>
      <c r="E738">
        <v>746</v>
      </c>
      <c r="F738">
        <v>9</v>
      </c>
      <c r="G738" t="s">
        <v>687</v>
      </c>
      <c r="H738" t="s">
        <v>691</v>
      </c>
      <c r="I738" t="s">
        <v>691</v>
      </c>
      <c r="J738" t="s">
        <v>687</v>
      </c>
      <c r="K738" t="s">
        <v>688</v>
      </c>
      <c r="L738" t="s">
        <v>687</v>
      </c>
      <c r="M738" t="s">
        <v>687</v>
      </c>
      <c r="N738" t="s">
        <v>687</v>
      </c>
      <c r="O738" t="s">
        <v>687</v>
      </c>
      <c r="P738" t="s">
        <v>687</v>
      </c>
      <c r="Q738" s="2">
        <v>0</v>
      </c>
      <c r="R738" t="s">
        <v>687</v>
      </c>
      <c r="S738" t="s">
        <v>687</v>
      </c>
      <c r="T738" t="s">
        <v>687</v>
      </c>
      <c r="U738">
        <v>0</v>
      </c>
      <c r="V738" t="s">
        <v>687</v>
      </c>
      <c r="X738" t="s">
        <v>687</v>
      </c>
      <c r="Y738" t="s">
        <v>688</v>
      </c>
      <c r="Z738">
        <v>1</v>
      </c>
      <c r="AA738">
        <v>0</v>
      </c>
      <c r="AB738" t="s">
        <v>687</v>
      </c>
      <c r="AC738">
        <v>0</v>
      </c>
      <c r="AD738" t="s">
        <v>687</v>
      </c>
      <c r="AE738">
        <v>21001769</v>
      </c>
      <c r="AF738">
        <v>1</v>
      </c>
      <c r="AG738">
        <v>21000370</v>
      </c>
      <c r="AH738">
        <v>1</v>
      </c>
      <c r="AI738" s="2"/>
      <c r="AJ738" s="11" t="s">
        <v>1319</v>
      </c>
    </row>
    <row r="739" spans="1:36" x14ac:dyDescent="0.25">
      <c r="A739" t="s">
        <v>291</v>
      </c>
      <c r="B739">
        <v>623</v>
      </c>
      <c r="C739">
        <v>1</v>
      </c>
      <c r="D739" t="s">
        <v>748</v>
      </c>
      <c r="E739">
        <v>657</v>
      </c>
      <c r="F739">
        <v>13</v>
      </c>
      <c r="G739" t="s">
        <v>687</v>
      </c>
      <c r="H739" t="s">
        <v>690</v>
      </c>
      <c r="I739" t="s">
        <v>688</v>
      </c>
      <c r="J739" t="s">
        <v>687</v>
      </c>
      <c r="K739" t="s">
        <v>687</v>
      </c>
      <c r="L739" t="s">
        <v>687</v>
      </c>
      <c r="M739" t="s">
        <v>687</v>
      </c>
      <c r="N739" t="s">
        <v>687</v>
      </c>
      <c r="O739" t="s">
        <v>691</v>
      </c>
      <c r="P739" t="s">
        <v>687</v>
      </c>
      <c r="Q739" s="2">
        <v>0</v>
      </c>
      <c r="R739" t="s">
        <v>687</v>
      </c>
      <c r="S739" t="s">
        <v>690</v>
      </c>
      <c r="T739" t="s">
        <v>687</v>
      </c>
      <c r="U739">
        <v>0</v>
      </c>
      <c r="V739" t="s">
        <v>687</v>
      </c>
      <c r="X739" t="s">
        <v>687</v>
      </c>
      <c r="Y739" t="s">
        <v>691</v>
      </c>
      <c r="Z739">
        <v>1</v>
      </c>
      <c r="AA739">
        <v>0</v>
      </c>
      <c r="AB739" t="s">
        <v>687</v>
      </c>
      <c r="AC739" t="s">
        <v>691</v>
      </c>
      <c r="AD739" t="s">
        <v>687</v>
      </c>
      <c r="AE739">
        <v>25000838</v>
      </c>
      <c r="AF739">
        <v>1</v>
      </c>
      <c r="AG739">
        <v>25000837</v>
      </c>
      <c r="AH739">
        <v>1</v>
      </c>
      <c r="AI739" s="2"/>
      <c r="AJ739" t="s">
        <v>1318</v>
      </c>
    </row>
    <row r="740" spans="1:36" x14ac:dyDescent="0.25">
      <c r="A740" t="s">
        <v>434</v>
      </c>
      <c r="B740">
        <v>893</v>
      </c>
      <c r="C740">
        <v>2</v>
      </c>
      <c r="D740" t="s">
        <v>900</v>
      </c>
      <c r="E740">
        <v>330</v>
      </c>
      <c r="F740">
        <v>11</v>
      </c>
      <c r="G740" t="s">
        <v>687</v>
      </c>
      <c r="H740" t="s">
        <v>702</v>
      </c>
      <c r="I740" t="s">
        <v>691</v>
      </c>
      <c r="J740" t="s">
        <v>687</v>
      </c>
      <c r="K740" t="s">
        <v>691</v>
      </c>
      <c r="L740" t="s">
        <v>687</v>
      </c>
      <c r="M740" t="s">
        <v>687</v>
      </c>
      <c r="N740" t="s">
        <v>687</v>
      </c>
      <c r="O740" t="s">
        <v>691</v>
      </c>
      <c r="P740" t="s">
        <v>687</v>
      </c>
      <c r="Q740" s="2">
        <v>0</v>
      </c>
      <c r="R740" t="s">
        <v>687</v>
      </c>
      <c r="S740">
        <v>0</v>
      </c>
      <c r="T740" t="s">
        <v>687</v>
      </c>
      <c r="U740">
        <v>0</v>
      </c>
      <c r="V740" t="s">
        <v>687</v>
      </c>
      <c r="X740" t="s">
        <v>687</v>
      </c>
      <c r="Y740" t="s">
        <v>702</v>
      </c>
      <c r="Z740">
        <v>1</v>
      </c>
      <c r="AA740">
        <v>0</v>
      </c>
      <c r="AB740" t="s">
        <v>687</v>
      </c>
      <c r="AC740">
        <v>0</v>
      </c>
      <c r="AD740" t="s">
        <v>687</v>
      </c>
      <c r="AE740">
        <v>54000122</v>
      </c>
      <c r="AG740">
        <v>54000015</v>
      </c>
      <c r="AH740">
        <v>1</v>
      </c>
      <c r="AI740" s="2"/>
      <c r="AJ740" t="s">
        <v>1318</v>
      </c>
    </row>
    <row r="741" spans="1:36" x14ac:dyDescent="0.25">
      <c r="A741" t="s">
        <v>985</v>
      </c>
      <c r="B741">
        <v>1504</v>
      </c>
      <c r="C741">
        <v>1</v>
      </c>
      <c r="D741" t="s">
        <v>757</v>
      </c>
      <c r="E741">
        <v>615</v>
      </c>
      <c r="F741">
        <v>1</v>
      </c>
      <c r="G741" t="s">
        <v>687</v>
      </c>
      <c r="H741" t="s">
        <v>1303</v>
      </c>
      <c r="I741">
        <v>0</v>
      </c>
      <c r="J741" t="s">
        <v>687</v>
      </c>
      <c r="K741">
        <v>0</v>
      </c>
      <c r="L741" t="s">
        <v>687</v>
      </c>
      <c r="M741">
        <v>0</v>
      </c>
      <c r="N741" t="s">
        <v>687</v>
      </c>
      <c r="O741">
        <v>0</v>
      </c>
      <c r="P741" t="s">
        <v>687</v>
      </c>
      <c r="Q741" s="2">
        <v>0</v>
      </c>
      <c r="R741" t="s">
        <v>687</v>
      </c>
      <c r="S741">
        <v>0</v>
      </c>
      <c r="T741" t="s">
        <v>687</v>
      </c>
      <c r="U741">
        <v>0</v>
      </c>
      <c r="V741" t="s">
        <v>687</v>
      </c>
      <c r="X741" t="s">
        <v>687</v>
      </c>
      <c r="Y741">
        <v>0</v>
      </c>
      <c r="AA741">
        <v>0</v>
      </c>
      <c r="AB741" t="s">
        <v>687</v>
      </c>
      <c r="AC741">
        <v>0</v>
      </c>
      <c r="AD741" t="s">
        <v>687</v>
      </c>
      <c r="AE741">
        <v>21006434</v>
      </c>
      <c r="AG741">
        <v>21000249</v>
      </c>
      <c r="AI741" s="2"/>
      <c r="AJ741" t="s">
        <v>1319</v>
      </c>
    </row>
    <row r="742" spans="1:36" x14ac:dyDescent="0.25">
      <c r="A742" t="s">
        <v>1101</v>
      </c>
      <c r="B742">
        <v>6736</v>
      </c>
      <c r="C742">
        <v>1</v>
      </c>
      <c r="D742" t="s">
        <v>835</v>
      </c>
      <c r="E742">
        <v>661</v>
      </c>
      <c r="F742">
        <v>13</v>
      </c>
      <c r="G742" t="s">
        <v>687</v>
      </c>
      <c r="H742" t="s">
        <v>1303</v>
      </c>
      <c r="I742">
        <v>0</v>
      </c>
      <c r="J742" t="s">
        <v>687</v>
      </c>
      <c r="K742">
        <v>0</v>
      </c>
      <c r="L742" t="s">
        <v>687</v>
      </c>
      <c r="M742">
        <v>0</v>
      </c>
      <c r="N742" t="s">
        <v>687</v>
      </c>
      <c r="O742">
        <v>0</v>
      </c>
      <c r="P742" t="s">
        <v>687</v>
      </c>
      <c r="Q742" s="2">
        <v>0</v>
      </c>
      <c r="R742" t="s">
        <v>687</v>
      </c>
      <c r="S742">
        <v>0</v>
      </c>
      <c r="T742" t="s">
        <v>687</v>
      </c>
      <c r="U742">
        <v>0</v>
      </c>
      <c r="V742" t="s">
        <v>687</v>
      </c>
      <c r="X742" t="s">
        <v>687</v>
      </c>
      <c r="Y742">
        <v>0</v>
      </c>
      <c r="AA742">
        <v>0</v>
      </c>
      <c r="AB742" t="s">
        <v>687</v>
      </c>
      <c r="AC742">
        <v>0</v>
      </c>
      <c r="AD742" t="s">
        <v>687</v>
      </c>
      <c r="AE742">
        <v>22001478</v>
      </c>
      <c r="AG742">
        <v>22000361</v>
      </c>
      <c r="AI742" s="2"/>
      <c r="AJ742" t="s">
        <v>1319</v>
      </c>
    </row>
    <row r="743" spans="1:36" x14ac:dyDescent="0.25">
      <c r="A743" t="s">
        <v>344</v>
      </c>
      <c r="B743">
        <v>729</v>
      </c>
      <c r="C743">
        <v>2</v>
      </c>
      <c r="D743" t="s">
        <v>896</v>
      </c>
      <c r="E743">
        <v>350</v>
      </c>
      <c r="F743">
        <v>9</v>
      </c>
      <c r="G743" t="s">
        <v>687</v>
      </c>
      <c r="H743" t="s">
        <v>702</v>
      </c>
      <c r="I743" t="s">
        <v>691</v>
      </c>
      <c r="J743" t="s">
        <v>687</v>
      </c>
      <c r="K743" t="s">
        <v>691</v>
      </c>
      <c r="L743" t="s">
        <v>687</v>
      </c>
      <c r="M743" t="s">
        <v>687</v>
      </c>
      <c r="N743" t="s">
        <v>687</v>
      </c>
      <c r="O743">
        <v>0</v>
      </c>
      <c r="P743" t="s">
        <v>687</v>
      </c>
      <c r="Q743" s="2">
        <v>0</v>
      </c>
      <c r="R743" t="s">
        <v>687</v>
      </c>
      <c r="S743" t="s">
        <v>702</v>
      </c>
      <c r="T743" t="s">
        <v>687</v>
      </c>
      <c r="U743">
        <v>0</v>
      </c>
      <c r="V743" t="s">
        <v>687</v>
      </c>
      <c r="X743" t="s">
        <v>687</v>
      </c>
      <c r="Y743" t="s">
        <v>702</v>
      </c>
      <c r="Z743">
        <v>1</v>
      </c>
      <c r="AA743">
        <v>0</v>
      </c>
      <c r="AB743" t="s">
        <v>687</v>
      </c>
      <c r="AC743">
        <v>0</v>
      </c>
      <c r="AD743" t="s">
        <v>687</v>
      </c>
      <c r="AE743">
        <v>52000882</v>
      </c>
      <c r="AG743">
        <v>52000010</v>
      </c>
      <c r="AI743" s="2"/>
      <c r="AJ743" t="s">
        <v>1318</v>
      </c>
    </row>
    <row r="744" spans="1:36" x14ac:dyDescent="0.25">
      <c r="A744" t="s">
        <v>1135</v>
      </c>
      <c r="B744">
        <v>11402</v>
      </c>
      <c r="C744">
        <v>1</v>
      </c>
      <c r="D744" t="s">
        <v>753</v>
      </c>
      <c r="E744">
        <v>440</v>
      </c>
      <c r="F744">
        <v>17</v>
      </c>
      <c r="G744" t="s">
        <v>687</v>
      </c>
      <c r="H744" t="s">
        <v>1303</v>
      </c>
      <c r="I744">
        <v>0</v>
      </c>
      <c r="J744" t="s">
        <v>687</v>
      </c>
      <c r="K744">
        <v>0</v>
      </c>
      <c r="L744" t="s">
        <v>687</v>
      </c>
      <c r="M744">
        <v>0</v>
      </c>
      <c r="N744" t="s">
        <v>687</v>
      </c>
      <c r="O744">
        <v>0</v>
      </c>
      <c r="P744" t="s">
        <v>687</v>
      </c>
      <c r="Q744" s="2">
        <v>0</v>
      </c>
      <c r="R744" t="s">
        <v>687</v>
      </c>
      <c r="S744">
        <v>0</v>
      </c>
      <c r="T744" t="s">
        <v>687</v>
      </c>
      <c r="U744">
        <v>0</v>
      </c>
      <c r="V744" t="s">
        <v>687</v>
      </c>
      <c r="X744" t="s">
        <v>687</v>
      </c>
      <c r="Y744">
        <v>0</v>
      </c>
      <c r="AA744">
        <v>0</v>
      </c>
      <c r="AB744" t="s">
        <v>687</v>
      </c>
      <c r="AC744">
        <v>0</v>
      </c>
      <c r="AD744" t="s">
        <v>687</v>
      </c>
      <c r="AE744" t="s">
        <v>806</v>
      </c>
      <c r="AG744" t="s">
        <v>806</v>
      </c>
      <c r="AI744" s="2"/>
      <c r="AJ744" t="s">
        <v>1319</v>
      </c>
    </row>
    <row r="745" spans="1:36" x14ac:dyDescent="0.25">
      <c r="A745" t="s">
        <v>661</v>
      </c>
      <c r="B745">
        <v>36799</v>
      </c>
      <c r="C745">
        <v>1</v>
      </c>
      <c r="D745" t="s">
        <v>764</v>
      </c>
      <c r="E745">
        <v>787</v>
      </c>
      <c r="F745">
        <v>13</v>
      </c>
      <c r="G745" t="s">
        <v>687</v>
      </c>
      <c r="H745" t="s">
        <v>687</v>
      </c>
      <c r="I745" t="s">
        <v>688</v>
      </c>
      <c r="J745" t="s">
        <v>687</v>
      </c>
      <c r="K745" t="s">
        <v>688</v>
      </c>
      <c r="L745" t="s">
        <v>687</v>
      </c>
      <c r="M745" t="s">
        <v>687</v>
      </c>
      <c r="N745" t="s">
        <v>687</v>
      </c>
      <c r="O745">
        <v>0</v>
      </c>
      <c r="P745" t="s">
        <v>687</v>
      </c>
      <c r="Q745" s="2">
        <v>0</v>
      </c>
      <c r="R745" t="s">
        <v>687</v>
      </c>
      <c r="S745" t="s">
        <v>687</v>
      </c>
      <c r="T745" t="s">
        <v>687</v>
      </c>
      <c r="U745">
        <v>0</v>
      </c>
      <c r="V745" t="s">
        <v>687</v>
      </c>
      <c r="X745" t="s">
        <v>687</v>
      </c>
      <c r="Y745" t="s">
        <v>688</v>
      </c>
      <c r="Z745">
        <v>1</v>
      </c>
      <c r="AA745">
        <v>0</v>
      </c>
      <c r="AB745" t="s">
        <v>687</v>
      </c>
      <c r="AC745">
        <v>0</v>
      </c>
      <c r="AD745" t="s">
        <v>687</v>
      </c>
      <c r="AE745">
        <v>9000843</v>
      </c>
      <c r="AF745">
        <v>1</v>
      </c>
      <c r="AG745">
        <v>9000842</v>
      </c>
      <c r="AH745">
        <v>1</v>
      </c>
      <c r="AI745" s="2"/>
      <c r="AJ745" t="s">
        <v>1320</v>
      </c>
    </row>
    <row r="746" spans="1:36" x14ac:dyDescent="0.25">
      <c r="A746" t="s">
        <v>930</v>
      </c>
      <c r="B746">
        <v>984</v>
      </c>
      <c r="C746">
        <v>4</v>
      </c>
      <c r="D746" t="s">
        <v>917</v>
      </c>
      <c r="E746">
        <v>580</v>
      </c>
      <c r="F746">
        <v>5</v>
      </c>
      <c r="G746" t="s">
        <v>687</v>
      </c>
      <c r="H746" t="s">
        <v>690</v>
      </c>
      <c r="I746" t="s">
        <v>691</v>
      </c>
      <c r="J746" t="s">
        <v>687</v>
      </c>
      <c r="K746" t="s">
        <v>691</v>
      </c>
      <c r="L746" t="s">
        <v>687</v>
      </c>
      <c r="M746" t="s">
        <v>687</v>
      </c>
      <c r="N746" t="s">
        <v>687</v>
      </c>
      <c r="O746" t="s">
        <v>691</v>
      </c>
      <c r="P746" t="s">
        <v>687</v>
      </c>
      <c r="Q746" s="2">
        <v>0</v>
      </c>
      <c r="R746" t="s">
        <v>687</v>
      </c>
      <c r="S746" t="s">
        <v>691</v>
      </c>
      <c r="T746" t="s">
        <v>687</v>
      </c>
      <c r="U746">
        <v>0</v>
      </c>
      <c r="V746" t="s">
        <v>687</v>
      </c>
      <c r="X746" t="s">
        <v>687</v>
      </c>
      <c r="Y746" t="s">
        <v>690</v>
      </c>
      <c r="Z746">
        <v>1</v>
      </c>
      <c r="AA746">
        <v>0</v>
      </c>
      <c r="AB746" t="s">
        <v>687</v>
      </c>
      <c r="AC746">
        <v>0</v>
      </c>
      <c r="AD746" t="s">
        <v>687</v>
      </c>
      <c r="AE746">
        <v>42000259</v>
      </c>
      <c r="AF746">
        <v>1</v>
      </c>
      <c r="AG746">
        <v>42000057</v>
      </c>
      <c r="AH746">
        <v>1</v>
      </c>
      <c r="AI746" s="2"/>
      <c r="AJ746" t="s">
        <v>1318</v>
      </c>
    </row>
    <row r="747" spans="1:36" x14ac:dyDescent="0.25">
      <c r="A747" t="s">
        <v>931</v>
      </c>
      <c r="B747">
        <v>987</v>
      </c>
      <c r="C747">
        <v>4</v>
      </c>
      <c r="D747" t="s">
        <v>917</v>
      </c>
      <c r="E747">
        <v>580</v>
      </c>
      <c r="F747">
        <v>5</v>
      </c>
      <c r="G747" t="s">
        <v>687</v>
      </c>
      <c r="H747" t="s">
        <v>690</v>
      </c>
      <c r="I747" t="s">
        <v>691</v>
      </c>
      <c r="J747" t="s">
        <v>687</v>
      </c>
      <c r="K747" t="s">
        <v>691</v>
      </c>
      <c r="L747" t="s">
        <v>687</v>
      </c>
      <c r="M747" t="s">
        <v>687</v>
      </c>
      <c r="N747" t="s">
        <v>687</v>
      </c>
      <c r="O747" t="s">
        <v>691</v>
      </c>
      <c r="P747" t="s">
        <v>687</v>
      </c>
      <c r="Q747" s="2">
        <v>0</v>
      </c>
      <c r="R747" t="s">
        <v>687</v>
      </c>
      <c r="S747" t="s">
        <v>691</v>
      </c>
      <c r="T747" t="s">
        <v>687</v>
      </c>
      <c r="U747">
        <v>0</v>
      </c>
      <c r="V747" t="s">
        <v>687</v>
      </c>
      <c r="X747" t="s">
        <v>687</v>
      </c>
      <c r="Y747" t="s">
        <v>690</v>
      </c>
      <c r="Z747">
        <v>2</v>
      </c>
      <c r="AA747">
        <v>0</v>
      </c>
      <c r="AB747" t="s">
        <v>687</v>
      </c>
      <c r="AC747">
        <v>0</v>
      </c>
      <c r="AD747" t="s">
        <v>687</v>
      </c>
      <c r="AE747">
        <v>42000140</v>
      </c>
      <c r="AF747">
        <v>1</v>
      </c>
      <c r="AG747">
        <v>42000070</v>
      </c>
      <c r="AH747">
        <v>1</v>
      </c>
      <c r="AI747" s="2"/>
      <c r="AJ747" t="s">
        <v>1318</v>
      </c>
    </row>
    <row r="748" spans="1:36" x14ac:dyDescent="0.25">
      <c r="A748" t="s">
        <v>1086</v>
      </c>
      <c r="B748">
        <v>6465</v>
      </c>
      <c r="C748">
        <v>1</v>
      </c>
      <c r="D748" t="s">
        <v>764</v>
      </c>
      <c r="E748">
        <v>791</v>
      </c>
      <c r="F748">
        <v>5</v>
      </c>
      <c r="G748" t="s">
        <v>687</v>
      </c>
      <c r="H748" t="s">
        <v>1303</v>
      </c>
      <c r="I748">
        <v>0</v>
      </c>
      <c r="J748" t="s">
        <v>687</v>
      </c>
      <c r="K748">
        <v>0</v>
      </c>
      <c r="L748" t="s">
        <v>687</v>
      </c>
      <c r="M748">
        <v>0</v>
      </c>
      <c r="N748" t="s">
        <v>687</v>
      </c>
      <c r="O748">
        <v>0</v>
      </c>
      <c r="P748" t="s">
        <v>687</v>
      </c>
      <c r="Q748" s="2">
        <v>0</v>
      </c>
      <c r="R748" t="s">
        <v>687</v>
      </c>
      <c r="S748">
        <v>0</v>
      </c>
      <c r="T748" t="s">
        <v>687</v>
      </c>
      <c r="U748">
        <v>0</v>
      </c>
      <c r="V748" t="s">
        <v>687</v>
      </c>
      <c r="X748" t="s">
        <v>687</v>
      </c>
      <c r="Y748">
        <v>0</v>
      </c>
      <c r="AA748">
        <v>0</v>
      </c>
      <c r="AB748" t="s">
        <v>687</v>
      </c>
      <c r="AC748">
        <v>0</v>
      </c>
      <c r="AD748" t="s">
        <v>687</v>
      </c>
      <c r="AE748">
        <v>19000122</v>
      </c>
      <c r="AG748">
        <v>19000122</v>
      </c>
      <c r="AI748" s="2"/>
      <c r="AJ748" t="s">
        <v>1319</v>
      </c>
    </row>
    <row r="749" spans="1:36" x14ac:dyDescent="0.25">
      <c r="A749" t="s">
        <v>932</v>
      </c>
      <c r="B749">
        <v>988</v>
      </c>
      <c r="C749">
        <v>4</v>
      </c>
      <c r="D749" t="s">
        <v>917</v>
      </c>
      <c r="E749">
        <v>550</v>
      </c>
      <c r="F749">
        <v>5</v>
      </c>
      <c r="G749" t="s">
        <v>687</v>
      </c>
      <c r="H749" t="s">
        <v>691</v>
      </c>
      <c r="I749" t="s">
        <v>691</v>
      </c>
      <c r="J749" t="s">
        <v>687</v>
      </c>
      <c r="K749" t="s">
        <v>691</v>
      </c>
      <c r="L749" t="s">
        <v>687</v>
      </c>
      <c r="M749" t="s">
        <v>687</v>
      </c>
      <c r="N749" t="s">
        <v>687</v>
      </c>
      <c r="O749" t="s">
        <v>687</v>
      </c>
      <c r="P749" t="s">
        <v>687</v>
      </c>
      <c r="Q749" s="2">
        <v>0</v>
      </c>
      <c r="R749" t="s">
        <v>687</v>
      </c>
      <c r="S749" t="s">
        <v>691</v>
      </c>
      <c r="T749" t="s">
        <v>687</v>
      </c>
      <c r="U749">
        <v>0</v>
      </c>
      <c r="V749" t="s">
        <v>687</v>
      </c>
      <c r="X749" t="s">
        <v>687</v>
      </c>
      <c r="Y749" t="s">
        <v>691</v>
      </c>
      <c r="Z749">
        <v>1</v>
      </c>
      <c r="AA749">
        <v>0</v>
      </c>
      <c r="AB749" t="s">
        <v>687</v>
      </c>
      <c r="AC749">
        <v>0</v>
      </c>
      <c r="AD749" t="s">
        <v>687</v>
      </c>
      <c r="AE749">
        <v>40000189</v>
      </c>
      <c r="AF749">
        <v>1</v>
      </c>
      <c r="AG749">
        <v>40000030</v>
      </c>
      <c r="AH749">
        <v>1</v>
      </c>
      <c r="AI749" s="2"/>
      <c r="AJ749" t="s">
        <v>1318</v>
      </c>
    </row>
    <row r="750" spans="1:36" x14ac:dyDescent="0.25">
      <c r="A750" t="s">
        <v>1092</v>
      </c>
      <c r="B750">
        <v>6535</v>
      </c>
      <c r="C750">
        <v>1</v>
      </c>
      <c r="D750" t="s">
        <v>748</v>
      </c>
      <c r="E750">
        <v>756</v>
      </c>
      <c r="F750">
        <v>5</v>
      </c>
      <c r="G750" t="s">
        <v>687</v>
      </c>
      <c r="H750" t="s">
        <v>1303</v>
      </c>
      <c r="I750">
        <v>0</v>
      </c>
      <c r="J750" t="s">
        <v>687</v>
      </c>
      <c r="K750">
        <v>0</v>
      </c>
      <c r="L750" t="s">
        <v>687</v>
      </c>
      <c r="M750">
        <v>0</v>
      </c>
      <c r="N750" t="s">
        <v>687</v>
      </c>
      <c r="O750">
        <v>0</v>
      </c>
      <c r="P750" t="s">
        <v>687</v>
      </c>
      <c r="Q750" s="2">
        <v>0</v>
      </c>
      <c r="R750" t="s">
        <v>687</v>
      </c>
      <c r="S750">
        <v>0</v>
      </c>
      <c r="T750" t="s">
        <v>687</v>
      </c>
      <c r="U750">
        <v>0</v>
      </c>
      <c r="V750" t="s">
        <v>687</v>
      </c>
      <c r="X750" t="s">
        <v>687</v>
      </c>
      <c r="Y750">
        <v>0</v>
      </c>
      <c r="AA750">
        <v>0</v>
      </c>
      <c r="AB750" t="s">
        <v>687</v>
      </c>
      <c r="AC750">
        <v>0</v>
      </c>
      <c r="AD750" t="s">
        <v>687</v>
      </c>
      <c r="AE750">
        <v>25003461</v>
      </c>
      <c r="AG750">
        <v>25000899</v>
      </c>
      <c r="AI750" s="2"/>
      <c r="AJ750" t="s">
        <v>1319</v>
      </c>
    </row>
    <row r="751" spans="1:36" x14ac:dyDescent="0.25">
      <c r="A751" t="s">
        <v>314</v>
      </c>
      <c r="B751">
        <v>678</v>
      </c>
      <c r="C751">
        <v>2</v>
      </c>
      <c r="D751" t="s">
        <v>891</v>
      </c>
      <c r="E751">
        <v>326</v>
      </c>
      <c r="F751">
        <v>15</v>
      </c>
      <c r="G751" t="s">
        <v>687</v>
      </c>
      <c r="H751" t="s">
        <v>702</v>
      </c>
      <c r="I751" t="s">
        <v>691</v>
      </c>
      <c r="J751" t="s">
        <v>687</v>
      </c>
      <c r="K751" t="s">
        <v>691</v>
      </c>
      <c r="L751" t="s">
        <v>687</v>
      </c>
      <c r="M751" t="s">
        <v>687</v>
      </c>
      <c r="N751" t="s">
        <v>687</v>
      </c>
      <c r="O751" t="s">
        <v>691</v>
      </c>
      <c r="P751" t="s">
        <v>687</v>
      </c>
      <c r="Q751" s="2">
        <v>0</v>
      </c>
      <c r="R751" t="s">
        <v>687</v>
      </c>
      <c r="S751">
        <v>0</v>
      </c>
      <c r="T751" t="s">
        <v>687</v>
      </c>
      <c r="U751">
        <v>0</v>
      </c>
      <c r="V751" t="s">
        <v>687</v>
      </c>
      <c r="X751" t="s">
        <v>687</v>
      </c>
      <c r="Y751" t="s">
        <v>702</v>
      </c>
      <c r="Z751">
        <v>1</v>
      </c>
      <c r="AA751">
        <v>0</v>
      </c>
      <c r="AB751" t="s">
        <v>687</v>
      </c>
      <c r="AC751">
        <v>0</v>
      </c>
      <c r="AD751" t="s">
        <v>687</v>
      </c>
      <c r="AE751">
        <v>55000478</v>
      </c>
      <c r="AG751">
        <v>55000477</v>
      </c>
      <c r="AH751">
        <v>1</v>
      </c>
      <c r="AI751" s="2"/>
      <c r="AJ751" t="s">
        <v>1318</v>
      </c>
    </row>
    <row r="752" spans="1:36" x14ac:dyDescent="0.25">
      <c r="A752" t="s">
        <v>968</v>
      </c>
      <c r="B752">
        <v>1213</v>
      </c>
      <c r="C752">
        <v>1</v>
      </c>
      <c r="D752" t="s">
        <v>764</v>
      </c>
      <c r="E752">
        <v>810</v>
      </c>
      <c r="F752">
        <v>5</v>
      </c>
      <c r="G752" t="s">
        <v>687</v>
      </c>
      <c r="H752" t="s">
        <v>702</v>
      </c>
      <c r="I752" t="s">
        <v>691</v>
      </c>
      <c r="J752" t="s">
        <v>687</v>
      </c>
      <c r="K752" t="s">
        <v>691</v>
      </c>
      <c r="L752" t="s">
        <v>687</v>
      </c>
      <c r="M752" t="s">
        <v>687</v>
      </c>
      <c r="N752" t="s">
        <v>687</v>
      </c>
      <c r="O752" t="s">
        <v>691</v>
      </c>
      <c r="P752" t="s">
        <v>687</v>
      </c>
      <c r="Q752" s="2">
        <v>0</v>
      </c>
      <c r="R752" t="s">
        <v>687</v>
      </c>
      <c r="S752">
        <v>0</v>
      </c>
      <c r="T752" t="s">
        <v>687</v>
      </c>
      <c r="U752">
        <v>0</v>
      </c>
      <c r="V752" t="s">
        <v>687</v>
      </c>
      <c r="X752" t="s">
        <v>687</v>
      </c>
      <c r="Y752" t="s">
        <v>702</v>
      </c>
      <c r="Z752">
        <v>1</v>
      </c>
      <c r="AA752">
        <v>0</v>
      </c>
      <c r="AB752" t="s">
        <v>687</v>
      </c>
      <c r="AC752">
        <v>0</v>
      </c>
      <c r="AD752" t="s">
        <v>687</v>
      </c>
      <c r="AE752">
        <v>6000394</v>
      </c>
      <c r="AG752">
        <v>6000393</v>
      </c>
      <c r="AH752">
        <v>1</v>
      </c>
      <c r="AI752" s="2"/>
      <c r="AJ752" t="s">
        <v>1318</v>
      </c>
    </row>
    <row r="753" spans="1:36" x14ac:dyDescent="0.25">
      <c r="A753" t="s">
        <v>876</v>
      </c>
      <c r="B753">
        <v>626</v>
      </c>
      <c r="C753">
        <v>1</v>
      </c>
      <c r="D753" t="s">
        <v>748</v>
      </c>
      <c r="E753">
        <v>630</v>
      </c>
      <c r="F753">
        <v>5</v>
      </c>
      <c r="G753" t="s">
        <v>687</v>
      </c>
      <c r="H753" t="s">
        <v>702</v>
      </c>
      <c r="I753" t="s">
        <v>691</v>
      </c>
      <c r="J753" t="s">
        <v>687</v>
      </c>
      <c r="K753" t="s">
        <v>691</v>
      </c>
      <c r="L753" t="s">
        <v>687</v>
      </c>
      <c r="M753" t="s">
        <v>687</v>
      </c>
      <c r="N753" t="s">
        <v>687</v>
      </c>
      <c r="O753" t="s">
        <v>691</v>
      </c>
      <c r="P753" t="s">
        <v>687</v>
      </c>
      <c r="Q753" s="2">
        <v>0</v>
      </c>
      <c r="R753" t="s">
        <v>687</v>
      </c>
      <c r="S753" t="s">
        <v>690</v>
      </c>
      <c r="T753" t="s">
        <v>687</v>
      </c>
      <c r="U753">
        <v>0</v>
      </c>
      <c r="V753" t="s">
        <v>687</v>
      </c>
      <c r="X753" t="s">
        <v>687</v>
      </c>
      <c r="Y753" t="s">
        <v>702</v>
      </c>
      <c r="Z753">
        <v>1</v>
      </c>
      <c r="AA753">
        <v>0</v>
      </c>
      <c r="AB753" t="s">
        <v>687</v>
      </c>
      <c r="AC753">
        <v>0</v>
      </c>
      <c r="AD753" t="s">
        <v>687</v>
      </c>
      <c r="AE753">
        <v>25003214</v>
      </c>
      <c r="AF753">
        <v>1</v>
      </c>
      <c r="AG753">
        <v>25003213</v>
      </c>
      <c r="AH753">
        <v>1</v>
      </c>
      <c r="AI753" s="2"/>
      <c r="AJ753" t="s">
        <v>1318</v>
      </c>
    </row>
    <row r="754" spans="1:36" x14ac:dyDescent="0.25">
      <c r="A754" t="s">
        <v>997</v>
      </c>
      <c r="B754">
        <v>1601</v>
      </c>
      <c r="C754">
        <v>1</v>
      </c>
      <c r="D754" t="s">
        <v>745</v>
      </c>
      <c r="E754">
        <v>707</v>
      </c>
      <c r="F754">
        <v>5</v>
      </c>
      <c r="G754" t="s">
        <v>687</v>
      </c>
      <c r="H754" t="s">
        <v>1303</v>
      </c>
      <c r="I754">
        <v>0</v>
      </c>
      <c r="J754" t="s">
        <v>687</v>
      </c>
      <c r="K754">
        <v>0</v>
      </c>
      <c r="L754" t="s">
        <v>687</v>
      </c>
      <c r="M754">
        <v>0</v>
      </c>
      <c r="N754" t="s">
        <v>687</v>
      </c>
      <c r="O754">
        <v>0</v>
      </c>
      <c r="P754" t="s">
        <v>687</v>
      </c>
      <c r="Q754" s="2">
        <v>0</v>
      </c>
      <c r="R754" t="s">
        <v>687</v>
      </c>
      <c r="S754">
        <v>0</v>
      </c>
      <c r="T754" t="s">
        <v>687</v>
      </c>
      <c r="U754">
        <v>0</v>
      </c>
      <c r="V754" t="s">
        <v>687</v>
      </c>
      <c r="X754" t="s">
        <v>687</v>
      </c>
      <c r="Y754">
        <v>0</v>
      </c>
      <c r="AA754">
        <v>0</v>
      </c>
      <c r="AB754" t="s">
        <v>687</v>
      </c>
      <c r="AC754">
        <v>0</v>
      </c>
      <c r="AD754" t="s">
        <v>687</v>
      </c>
      <c r="AE754">
        <v>23001021</v>
      </c>
      <c r="AG754">
        <v>23000234</v>
      </c>
      <c r="AI754" s="2"/>
      <c r="AJ754" t="s">
        <v>1319</v>
      </c>
    </row>
    <row r="755" spans="1:36" x14ac:dyDescent="0.25">
      <c r="A755" t="s">
        <v>1118</v>
      </c>
      <c r="B755">
        <v>11003</v>
      </c>
      <c r="C755">
        <v>1</v>
      </c>
      <c r="D755" t="s">
        <v>708</v>
      </c>
      <c r="E755">
        <v>563</v>
      </c>
      <c r="F755">
        <v>13</v>
      </c>
      <c r="G755" t="s">
        <v>687</v>
      </c>
      <c r="H755" t="s">
        <v>1303</v>
      </c>
      <c r="I755">
        <v>0</v>
      </c>
      <c r="J755" t="s">
        <v>687</v>
      </c>
      <c r="K755">
        <v>0</v>
      </c>
      <c r="L755" t="s">
        <v>687</v>
      </c>
      <c r="M755">
        <v>0</v>
      </c>
      <c r="N755" t="s">
        <v>687</v>
      </c>
      <c r="O755">
        <v>0</v>
      </c>
      <c r="P755" t="s">
        <v>687</v>
      </c>
      <c r="Q755" s="2">
        <v>0</v>
      </c>
      <c r="R755" t="s">
        <v>687</v>
      </c>
      <c r="S755">
        <v>0</v>
      </c>
      <c r="T755" t="s">
        <v>687</v>
      </c>
      <c r="U755">
        <v>0</v>
      </c>
      <c r="V755" t="s">
        <v>687</v>
      </c>
      <c r="X755" t="s">
        <v>687</v>
      </c>
      <c r="Y755">
        <v>0</v>
      </c>
      <c r="AA755">
        <v>0</v>
      </c>
      <c r="AB755" t="s">
        <v>687</v>
      </c>
      <c r="AC755">
        <v>0</v>
      </c>
      <c r="AD755" t="s">
        <v>687</v>
      </c>
      <c r="AE755">
        <v>30000496</v>
      </c>
      <c r="AG755">
        <v>30000495</v>
      </c>
      <c r="AI755" s="2"/>
      <c r="AJ755" t="s">
        <v>1319</v>
      </c>
    </row>
    <row r="756" spans="1:36" x14ac:dyDescent="0.25">
      <c r="A756" t="s">
        <v>454</v>
      </c>
      <c r="B756">
        <v>932</v>
      </c>
      <c r="C756">
        <v>2</v>
      </c>
      <c r="D756" t="s">
        <v>908</v>
      </c>
      <c r="E756">
        <v>390</v>
      </c>
      <c r="F756">
        <v>11</v>
      </c>
      <c r="G756" t="s">
        <v>687</v>
      </c>
      <c r="H756" t="s">
        <v>691</v>
      </c>
      <c r="I756" t="s">
        <v>687</v>
      </c>
      <c r="J756" t="s">
        <v>687</v>
      </c>
      <c r="K756" t="s">
        <v>688</v>
      </c>
      <c r="L756" t="s">
        <v>687</v>
      </c>
      <c r="M756" t="s">
        <v>687</v>
      </c>
      <c r="N756" t="s">
        <v>687</v>
      </c>
      <c r="O756" t="s">
        <v>691</v>
      </c>
      <c r="P756" t="s">
        <v>687</v>
      </c>
      <c r="Q756" s="2">
        <v>0</v>
      </c>
      <c r="R756" t="s">
        <v>687</v>
      </c>
      <c r="S756">
        <v>0</v>
      </c>
      <c r="T756" t="s">
        <v>687</v>
      </c>
      <c r="U756">
        <v>0</v>
      </c>
      <c r="V756" t="s">
        <v>687</v>
      </c>
      <c r="X756" t="s">
        <v>687</v>
      </c>
      <c r="Y756" t="s">
        <v>687</v>
      </c>
      <c r="Z756">
        <v>1</v>
      </c>
      <c r="AA756">
        <v>0</v>
      </c>
      <c r="AB756" t="s">
        <v>687</v>
      </c>
      <c r="AC756">
        <v>0</v>
      </c>
      <c r="AD756" t="s">
        <v>687</v>
      </c>
      <c r="AE756">
        <v>60000600</v>
      </c>
      <c r="AG756">
        <v>60000599</v>
      </c>
      <c r="AH756">
        <v>1</v>
      </c>
      <c r="AI756" s="2"/>
      <c r="AJ756" t="s">
        <v>1318</v>
      </c>
    </row>
    <row r="757" spans="1:36" x14ac:dyDescent="0.25">
      <c r="A757" t="s">
        <v>965</v>
      </c>
      <c r="B757">
        <v>1210</v>
      </c>
      <c r="C757">
        <v>1</v>
      </c>
      <c r="D757" t="s">
        <v>764</v>
      </c>
      <c r="E757">
        <v>773</v>
      </c>
      <c r="F757">
        <v>15</v>
      </c>
      <c r="G757" t="s">
        <v>687</v>
      </c>
      <c r="H757" t="s">
        <v>1303</v>
      </c>
      <c r="I757">
        <v>0</v>
      </c>
      <c r="J757" t="s">
        <v>687</v>
      </c>
      <c r="K757">
        <v>0</v>
      </c>
      <c r="L757" t="s">
        <v>687</v>
      </c>
      <c r="M757">
        <v>0</v>
      </c>
      <c r="N757" t="s">
        <v>687</v>
      </c>
      <c r="O757">
        <v>0</v>
      </c>
      <c r="P757" t="s">
        <v>687</v>
      </c>
      <c r="Q757" s="2">
        <v>0</v>
      </c>
      <c r="R757" t="s">
        <v>687</v>
      </c>
      <c r="S757">
        <v>0</v>
      </c>
      <c r="T757" t="s">
        <v>687</v>
      </c>
      <c r="U757">
        <v>0</v>
      </c>
      <c r="V757" t="s">
        <v>687</v>
      </c>
      <c r="X757" t="s">
        <v>687</v>
      </c>
      <c r="Y757">
        <v>0</v>
      </c>
      <c r="AA757">
        <v>0</v>
      </c>
      <c r="AB757" t="s">
        <v>687</v>
      </c>
      <c r="AC757">
        <v>0</v>
      </c>
      <c r="AD757" t="s">
        <v>687</v>
      </c>
      <c r="AE757">
        <v>12000491</v>
      </c>
      <c r="AG757">
        <v>12000490</v>
      </c>
      <c r="AI757" s="2"/>
      <c r="AJ757" t="s">
        <v>1319</v>
      </c>
    </row>
    <row r="758" spans="1:36" x14ac:dyDescent="0.25">
      <c r="A758" t="s">
        <v>815</v>
      </c>
      <c r="B758">
        <v>382</v>
      </c>
      <c r="C758">
        <v>1</v>
      </c>
      <c r="D758" t="s">
        <v>764</v>
      </c>
      <c r="E758">
        <v>665</v>
      </c>
      <c r="F758">
        <v>11</v>
      </c>
      <c r="G758" t="s">
        <v>687</v>
      </c>
      <c r="H758" t="s">
        <v>687</v>
      </c>
      <c r="I758" t="s">
        <v>687</v>
      </c>
      <c r="J758" t="s">
        <v>687</v>
      </c>
      <c r="K758" t="s">
        <v>1322</v>
      </c>
      <c r="L758" t="s">
        <v>687</v>
      </c>
      <c r="M758" t="s">
        <v>687</v>
      </c>
      <c r="N758" t="s">
        <v>687</v>
      </c>
      <c r="O758" t="s">
        <v>687</v>
      </c>
      <c r="P758" t="s">
        <v>687</v>
      </c>
      <c r="Q758" s="2">
        <v>0</v>
      </c>
      <c r="R758" t="s">
        <v>687</v>
      </c>
      <c r="S758">
        <v>0</v>
      </c>
      <c r="T758" t="s">
        <v>687</v>
      </c>
      <c r="U758">
        <v>0</v>
      </c>
      <c r="V758" t="s">
        <v>687</v>
      </c>
      <c r="X758" t="s">
        <v>687</v>
      </c>
      <c r="Y758" t="s">
        <v>688</v>
      </c>
      <c r="Z758">
        <v>1</v>
      </c>
      <c r="AA758">
        <v>0</v>
      </c>
      <c r="AB758" t="s">
        <v>687</v>
      </c>
      <c r="AC758">
        <v>0</v>
      </c>
      <c r="AD758" t="s">
        <v>687</v>
      </c>
      <c r="AE758">
        <v>16000396</v>
      </c>
      <c r="AG758">
        <v>16000395</v>
      </c>
      <c r="AH758">
        <v>1</v>
      </c>
      <c r="AI758" s="2"/>
      <c r="AJ758" t="s">
        <v>1320</v>
      </c>
    </row>
    <row r="759" spans="1:36" x14ac:dyDescent="0.25">
      <c r="A759" t="s">
        <v>1115</v>
      </c>
      <c r="B759">
        <v>7271</v>
      </c>
      <c r="C759">
        <v>1</v>
      </c>
      <c r="D759" t="s">
        <v>686</v>
      </c>
      <c r="E759">
        <v>787</v>
      </c>
      <c r="F759">
        <v>5</v>
      </c>
      <c r="G759" t="s">
        <v>687</v>
      </c>
      <c r="H759" t="s">
        <v>1303</v>
      </c>
      <c r="I759">
        <v>0</v>
      </c>
      <c r="J759" t="s">
        <v>687</v>
      </c>
      <c r="K759">
        <v>0</v>
      </c>
      <c r="L759" t="s">
        <v>687</v>
      </c>
      <c r="M759">
        <v>0</v>
      </c>
      <c r="N759" t="s">
        <v>687</v>
      </c>
      <c r="O759">
        <v>0</v>
      </c>
      <c r="P759" t="s">
        <v>687</v>
      </c>
      <c r="Q759" s="2">
        <v>0</v>
      </c>
      <c r="R759" t="s">
        <v>687</v>
      </c>
      <c r="S759">
        <v>0</v>
      </c>
      <c r="T759" t="s">
        <v>687</v>
      </c>
      <c r="U759">
        <v>0</v>
      </c>
      <c r="V759" t="s">
        <v>687</v>
      </c>
      <c r="X759" t="s">
        <v>687</v>
      </c>
      <c r="Y759">
        <v>0</v>
      </c>
      <c r="AA759">
        <v>0</v>
      </c>
      <c r="AB759" t="s">
        <v>687</v>
      </c>
      <c r="AC759">
        <v>0</v>
      </c>
      <c r="AD759" t="s">
        <v>687</v>
      </c>
      <c r="AE759">
        <v>1000527</v>
      </c>
      <c r="AG759">
        <v>1000171</v>
      </c>
      <c r="AI759" s="2"/>
      <c r="AJ759" t="s">
        <v>1319</v>
      </c>
    </row>
    <row r="760" spans="1:36" x14ac:dyDescent="0.25">
      <c r="A760" t="s">
        <v>1099</v>
      </c>
      <c r="B760">
        <v>6667</v>
      </c>
      <c r="C760">
        <v>1</v>
      </c>
      <c r="D760" t="s">
        <v>764</v>
      </c>
      <c r="E760">
        <v>773</v>
      </c>
      <c r="F760">
        <v>15</v>
      </c>
      <c r="G760" t="s">
        <v>687</v>
      </c>
      <c r="H760" t="s">
        <v>690</v>
      </c>
      <c r="I760" t="s">
        <v>691</v>
      </c>
      <c r="J760" t="s">
        <v>687</v>
      </c>
      <c r="K760" t="s">
        <v>687</v>
      </c>
      <c r="L760" t="s">
        <v>687</v>
      </c>
      <c r="M760" t="s">
        <v>687</v>
      </c>
      <c r="N760" t="s">
        <v>687</v>
      </c>
      <c r="O760">
        <v>0</v>
      </c>
      <c r="P760" t="s">
        <v>687</v>
      </c>
      <c r="Q760" s="2">
        <v>0</v>
      </c>
      <c r="R760" t="s">
        <v>687</v>
      </c>
      <c r="S760">
        <v>0</v>
      </c>
      <c r="T760" t="s">
        <v>687</v>
      </c>
      <c r="U760">
        <v>0</v>
      </c>
      <c r="V760" t="s">
        <v>687</v>
      </c>
      <c r="X760" t="s">
        <v>687</v>
      </c>
      <c r="Y760" t="s">
        <v>690</v>
      </c>
      <c r="Z760">
        <v>1</v>
      </c>
      <c r="AA760">
        <v>0</v>
      </c>
      <c r="AB760" t="s">
        <v>687</v>
      </c>
      <c r="AC760">
        <v>0</v>
      </c>
      <c r="AD760" t="s">
        <v>687</v>
      </c>
      <c r="AE760">
        <v>12000425</v>
      </c>
      <c r="AG760">
        <v>12000118</v>
      </c>
      <c r="AH760">
        <v>1</v>
      </c>
      <c r="AI760" s="2"/>
      <c r="AJ760" t="s">
        <v>1318</v>
      </c>
    </row>
    <row r="761" spans="1:36" x14ac:dyDescent="0.25">
      <c r="A761" t="s">
        <v>860</v>
      </c>
      <c r="B761">
        <v>524</v>
      </c>
      <c r="C761">
        <v>1</v>
      </c>
      <c r="D761" t="s">
        <v>757</v>
      </c>
      <c r="E761">
        <v>740</v>
      </c>
      <c r="F761">
        <v>5</v>
      </c>
      <c r="G761" t="s">
        <v>687</v>
      </c>
      <c r="H761" t="s">
        <v>702</v>
      </c>
      <c r="I761">
        <v>0</v>
      </c>
      <c r="J761" t="s">
        <v>687</v>
      </c>
      <c r="K761">
        <v>0</v>
      </c>
      <c r="L761" t="s">
        <v>687</v>
      </c>
      <c r="M761" t="s">
        <v>687</v>
      </c>
      <c r="N761" t="s">
        <v>687</v>
      </c>
      <c r="O761" t="s">
        <v>691</v>
      </c>
      <c r="P761" t="s">
        <v>687</v>
      </c>
      <c r="Q761" s="2">
        <v>0</v>
      </c>
      <c r="R761" t="s">
        <v>687</v>
      </c>
      <c r="S761" t="s">
        <v>702</v>
      </c>
      <c r="T761" t="s">
        <v>687</v>
      </c>
      <c r="U761">
        <v>0</v>
      </c>
      <c r="V761" t="s">
        <v>687</v>
      </c>
      <c r="X761" t="s">
        <v>687</v>
      </c>
      <c r="Y761" t="s">
        <v>702</v>
      </c>
      <c r="Z761">
        <v>1</v>
      </c>
      <c r="AA761">
        <v>0</v>
      </c>
      <c r="AB761" t="s">
        <v>687</v>
      </c>
      <c r="AC761">
        <v>0</v>
      </c>
      <c r="AD761" t="s">
        <v>687</v>
      </c>
      <c r="AE761">
        <v>21006494</v>
      </c>
      <c r="AF761">
        <v>1</v>
      </c>
      <c r="AG761">
        <v>21006493</v>
      </c>
      <c r="AH761">
        <v>1</v>
      </c>
      <c r="AI761" s="2"/>
      <c r="AJ761" t="s">
        <v>1318</v>
      </c>
    </row>
    <row r="762" spans="1:36" x14ac:dyDescent="0.25">
      <c r="A762" t="s">
        <v>1065</v>
      </c>
      <c r="B762">
        <v>3003</v>
      </c>
      <c r="C762">
        <v>1</v>
      </c>
      <c r="D762" t="s">
        <v>729</v>
      </c>
      <c r="E762">
        <v>607</v>
      </c>
      <c r="F762">
        <v>9</v>
      </c>
      <c r="G762" t="s">
        <v>687</v>
      </c>
      <c r="H762" t="s">
        <v>690</v>
      </c>
      <c r="I762" t="s">
        <v>691</v>
      </c>
      <c r="J762" t="s">
        <v>687</v>
      </c>
      <c r="K762" t="s">
        <v>691</v>
      </c>
      <c r="L762" t="s">
        <v>687</v>
      </c>
      <c r="M762" t="s">
        <v>687</v>
      </c>
      <c r="N762" t="s">
        <v>687</v>
      </c>
      <c r="O762" t="s">
        <v>691</v>
      </c>
      <c r="P762" t="s">
        <v>687</v>
      </c>
      <c r="Q762" s="2">
        <v>0</v>
      </c>
      <c r="R762" t="s">
        <v>687</v>
      </c>
      <c r="S762" t="s">
        <v>687</v>
      </c>
      <c r="T762" t="s">
        <v>687</v>
      </c>
      <c r="U762">
        <v>0</v>
      </c>
      <c r="V762" t="s">
        <v>687</v>
      </c>
      <c r="X762" t="s">
        <v>687</v>
      </c>
      <c r="Y762" t="s">
        <v>690</v>
      </c>
      <c r="Z762">
        <v>1</v>
      </c>
      <c r="AA762">
        <v>0</v>
      </c>
      <c r="AB762" t="s">
        <v>687</v>
      </c>
      <c r="AC762">
        <v>0</v>
      </c>
      <c r="AD762" t="s">
        <v>687</v>
      </c>
      <c r="AE762">
        <v>33000322</v>
      </c>
      <c r="AF762">
        <v>1</v>
      </c>
      <c r="AG762">
        <v>33000321</v>
      </c>
      <c r="AH762">
        <v>1</v>
      </c>
      <c r="AI762" s="2"/>
      <c r="AJ762" t="s">
        <v>1318</v>
      </c>
    </row>
    <row r="763" spans="1:36" x14ac:dyDescent="0.25">
      <c r="A763" t="s">
        <v>1064</v>
      </c>
      <c r="B763">
        <v>3002</v>
      </c>
      <c r="C763">
        <v>1</v>
      </c>
      <c r="D763" t="s">
        <v>729</v>
      </c>
      <c r="E763">
        <v>607</v>
      </c>
      <c r="F763">
        <v>15</v>
      </c>
      <c r="G763" t="s">
        <v>687</v>
      </c>
      <c r="H763" t="s">
        <v>702</v>
      </c>
      <c r="I763" t="s">
        <v>691</v>
      </c>
      <c r="J763" t="s">
        <v>687</v>
      </c>
      <c r="K763" t="s">
        <v>691</v>
      </c>
      <c r="L763" t="s">
        <v>687</v>
      </c>
      <c r="M763" t="s">
        <v>687</v>
      </c>
      <c r="N763" t="s">
        <v>687</v>
      </c>
      <c r="O763" t="s">
        <v>687</v>
      </c>
      <c r="P763" t="s">
        <v>687</v>
      </c>
      <c r="Q763" s="2">
        <v>0</v>
      </c>
      <c r="R763" t="s">
        <v>687</v>
      </c>
      <c r="S763">
        <v>0</v>
      </c>
      <c r="T763" t="s">
        <v>687</v>
      </c>
      <c r="U763">
        <v>0</v>
      </c>
      <c r="V763" t="s">
        <v>687</v>
      </c>
      <c r="X763" t="s">
        <v>687</v>
      </c>
      <c r="Y763" t="s">
        <v>702</v>
      </c>
      <c r="Z763">
        <v>1</v>
      </c>
      <c r="AA763">
        <v>0</v>
      </c>
      <c r="AB763" t="s">
        <v>687</v>
      </c>
      <c r="AC763">
        <v>0</v>
      </c>
      <c r="AD763" t="s">
        <v>687</v>
      </c>
      <c r="AE763">
        <v>33000324</v>
      </c>
      <c r="AG763">
        <v>33000323</v>
      </c>
      <c r="AH763">
        <v>1</v>
      </c>
      <c r="AI763" s="2"/>
      <c r="AJ763" t="s">
        <v>1318</v>
      </c>
    </row>
    <row r="764" spans="1:36" x14ac:dyDescent="0.25">
      <c r="A764" t="s">
        <v>1124</v>
      </c>
      <c r="B764">
        <v>11202</v>
      </c>
      <c r="C764">
        <v>1</v>
      </c>
      <c r="D764" t="s">
        <v>740</v>
      </c>
      <c r="E764">
        <v>420</v>
      </c>
      <c r="F764">
        <v>15</v>
      </c>
      <c r="G764" t="s">
        <v>687</v>
      </c>
      <c r="H764" t="s">
        <v>702</v>
      </c>
      <c r="I764" t="s">
        <v>691</v>
      </c>
      <c r="J764" t="s">
        <v>687</v>
      </c>
      <c r="K764" t="s">
        <v>691</v>
      </c>
      <c r="L764" t="s">
        <v>687</v>
      </c>
      <c r="M764" t="s">
        <v>687</v>
      </c>
      <c r="N764" t="s">
        <v>687</v>
      </c>
      <c r="O764" t="s">
        <v>691</v>
      </c>
      <c r="P764" t="s">
        <v>687</v>
      </c>
      <c r="Q764" s="2">
        <v>0</v>
      </c>
      <c r="R764" t="s">
        <v>687</v>
      </c>
      <c r="S764">
        <v>0</v>
      </c>
      <c r="T764" t="s">
        <v>687</v>
      </c>
      <c r="U764">
        <v>0</v>
      </c>
      <c r="V764" t="s">
        <v>687</v>
      </c>
      <c r="X764" t="s">
        <v>687</v>
      </c>
      <c r="Y764" t="s">
        <v>702</v>
      </c>
      <c r="Z764">
        <v>1</v>
      </c>
      <c r="AA764">
        <v>0</v>
      </c>
      <c r="AB764" t="s">
        <v>687</v>
      </c>
      <c r="AC764">
        <v>0</v>
      </c>
      <c r="AD764" t="s">
        <v>687</v>
      </c>
      <c r="AE764">
        <v>46000591</v>
      </c>
      <c r="AG764">
        <v>46000590</v>
      </c>
      <c r="AH764">
        <v>1</v>
      </c>
      <c r="AI764" s="2"/>
      <c r="AJ764" t="s">
        <v>1318</v>
      </c>
    </row>
    <row r="765" spans="1:36" x14ac:dyDescent="0.25">
      <c r="A765" t="s">
        <v>967</v>
      </c>
      <c r="B765">
        <v>1212</v>
      </c>
      <c r="C765">
        <v>1</v>
      </c>
      <c r="D765" t="s">
        <v>764</v>
      </c>
      <c r="E765">
        <v>787</v>
      </c>
      <c r="F765">
        <v>1</v>
      </c>
      <c r="G765" t="s">
        <v>687</v>
      </c>
      <c r="H765" t="s">
        <v>688</v>
      </c>
      <c r="I765" t="s">
        <v>688</v>
      </c>
      <c r="J765" t="s">
        <v>687</v>
      </c>
      <c r="K765" t="s">
        <v>688</v>
      </c>
      <c r="L765" t="s">
        <v>687</v>
      </c>
      <c r="M765" t="s">
        <v>688</v>
      </c>
      <c r="N765" t="s">
        <v>687</v>
      </c>
      <c r="O765" t="s">
        <v>688</v>
      </c>
      <c r="P765" t="s">
        <v>687</v>
      </c>
      <c r="Q765" s="2">
        <v>0</v>
      </c>
      <c r="R765" t="s">
        <v>687</v>
      </c>
      <c r="S765" t="s">
        <v>688</v>
      </c>
      <c r="T765" t="s">
        <v>687</v>
      </c>
      <c r="U765">
        <v>0</v>
      </c>
      <c r="V765" t="s">
        <v>687</v>
      </c>
      <c r="X765" t="s">
        <v>687</v>
      </c>
      <c r="Y765" t="s">
        <v>688</v>
      </c>
      <c r="Z765">
        <v>1</v>
      </c>
      <c r="AA765">
        <v>0</v>
      </c>
      <c r="AB765" t="s">
        <v>687</v>
      </c>
      <c r="AC765">
        <v>0</v>
      </c>
      <c r="AD765" t="s">
        <v>687</v>
      </c>
      <c r="AE765">
        <v>9000828</v>
      </c>
      <c r="AF765">
        <v>1</v>
      </c>
      <c r="AG765">
        <v>9000827</v>
      </c>
      <c r="AH765">
        <v>1</v>
      </c>
      <c r="AI765" s="2"/>
      <c r="AJ765" t="s">
        <v>1320</v>
      </c>
    </row>
    <row r="766" spans="1:36" x14ac:dyDescent="0.25">
      <c r="A766" t="s">
        <v>816</v>
      </c>
      <c r="B766">
        <v>383</v>
      </c>
      <c r="C766">
        <v>1</v>
      </c>
      <c r="D766" t="s">
        <v>764</v>
      </c>
      <c r="E766">
        <v>779</v>
      </c>
      <c r="F766">
        <v>11</v>
      </c>
      <c r="G766" t="s">
        <v>687</v>
      </c>
      <c r="H766" t="s">
        <v>687</v>
      </c>
      <c r="I766" t="s">
        <v>687</v>
      </c>
      <c r="J766" t="s">
        <v>687</v>
      </c>
      <c r="K766" t="s">
        <v>688</v>
      </c>
      <c r="L766" t="s">
        <v>687</v>
      </c>
      <c r="M766" t="s">
        <v>687</v>
      </c>
      <c r="N766" t="s">
        <v>687</v>
      </c>
      <c r="O766">
        <v>0</v>
      </c>
      <c r="P766" t="s">
        <v>687</v>
      </c>
      <c r="Q766" s="2">
        <v>0</v>
      </c>
      <c r="R766" t="s">
        <v>687</v>
      </c>
      <c r="S766">
        <v>0</v>
      </c>
      <c r="T766" t="s">
        <v>687</v>
      </c>
      <c r="U766">
        <v>0</v>
      </c>
      <c r="V766" t="s">
        <v>687</v>
      </c>
      <c r="X766" t="s">
        <v>687</v>
      </c>
      <c r="Y766" t="s">
        <v>687</v>
      </c>
      <c r="Z766">
        <v>1</v>
      </c>
      <c r="AA766">
        <v>0</v>
      </c>
      <c r="AB766" t="s">
        <v>687</v>
      </c>
      <c r="AC766">
        <v>0</v>
      </c>
      <c r="AD766" t="s">
        <v>687</v>
      </c>
      <c r="AE766">
        <v>19000398</v>
      </c>
      <c r="AG766">
        <v>19000397</v>
      </c>
      <c r="AH766">
        <v>1</v>
      </c>
      <c r="AI766" s="2"/>
      <c r="AJ766" t="s">
        <v>1320</v>
      </c>
    </row>
    <row r="767" spans="1:36" x14ac:dyDescent="0.25">
      <c r="A767" t="s">
        <v>963</v>
      </c>
      <c r="B767">
        <v>1208</v>
      </c>
      <c r="C767">
        <v>1</v>
      </c>
      <c r="D767" t="s">
        <v>764</v>
      </c>
      <c r="E767">
        <v>661</v>
      </c>
      <c r="F767">
        <v>13</v>
      </c>
      <c r="G767" t="s">
        <v>687</v>
      </c>
      <c r="H767" t="s">
        <v>1303</v>
      </c>
      <c r="I767">
        <v>0</v>
      </c>
      <c r="J767" t="s">
        <v>687</v>
      </c>
      <c r="K767">
        <v>0</v>
      </c>
      <c r="L767" t="s">
        <v>687</v>
      </c>
      <c r="M767">
        <v>0</v>
      </c>
      <c r="N767" t="s">
        <v>687</v>
      </c>
      <c r="O767">
        <v>0</v>
      </c>
      <c r="P767" t="s">
        <v>687</v>
      </c>
      <c r="Q767" s="2">
        <v>0</v>
      </c>
      <c r="R767" t="s">
        <v>687</v>
      </c>
      <c r="S767">
        <v>0</v>
      </c>
      <c r="T767" t="s">
        <v>687</v>
      </c>
      <c r="U767">
        <v>0</v>
      </c>
      <c r="V767" t="s">
        <v>687</v>
      </c>
      <c r="X767" t="s">
        <v>687</v>
      </c>
      <c r="Y767">
        <v>0</v>
      </c>
      <c r="AA767">
        <v>0</v>
      </c>
      <c r="AB767" t="s">
        <v>687</v>
      </c>
      <c r="AC767">
        <v>0</v>
      </c>
      <c r="AD767" t="s">
        <v>687</v>
      </c>
      <c r="AE767">
        <v>16001295</v>
      </c>
      <c r="AG767">
        <v>16001294</v>
      </c>
      <c r="AI767" s="2"/>
      <c r="AJ767" t="s">
        <v>1319</v>
      </c>
    </row>
    <row r="768" spans="1:36" x14ac:dyDescent="0.25">
      <c r="A768" t="s">
        <v>877</v>
      </c>
      <c r="B768">
        <v>627</v>
      </c>
      <c r="C768">
        <v>1</v>
      </c>
      <c r="D768" t="s">
        <v>748</v>
      </c>
      <c r="E768">
        <v>760</v>
      </c>
      <c r="F768">
        <v>13</v>
      </c>
      <c r="G768" t="s">
        <v>687</v>
      </c>
      <c r="H768" t="s">
        <v>691</v>
      </c>
      <c r="I768" t="s">
        <v>688</v>
      </c>
      <c r="J768" t="s">
        <v>687</v>
      </c>
      <c r="K768" t="s">
        <v>687</v>
      </c>
      <c r="L768" t="s">
        <v>687</v>
      </c>
      <c r="M768" t="s">
        <v>687</v>
      </c>
      <c r="N768" t="s">
        <v>687</v>
      </c>
      <c r="O768" t="s">
        <v>691</v>
      </c>
      <c r="P768" t="s">
        <v>687</v>
      </c>
      <c r="Q768" s="2">
        <v>0</v>
      </c>
      <c r="R768" t="s">
        <v>687</v>
      </c>
      <c r="S768" t="s">
        <v>687</v>
      </c>
      <c r="T768" t="s">
        <v>687</v>
      </c>
      <c r="U768">
        <v>0</v>
      </c>
      <c r="V768" t="s">
        <v>687</v>
      </c>
      <c r="X768" t="s">
        <v>687</v>
      </c>
      <c r="Y768" t="s">
        <v>688</v>
      </c>
      <c r="Z768">
        <v>1</v>
      </c>
      <c r="AA768">
        <v>0</v>
      </c>
      <c r="AB768" t="s">
        <v>687</v>
      </c>
      <c r="AC768">
        <v>0</v>
      </c>
      <c r="AD768" t="s">
        <v>687</v>
      </c>
      <c r="AE768">
        <v>25003075</v>
      </c>
      <c r="AF768">
        <v>1</v>
      </c>
      <c r="AG768">
        <v>25003074</v>
      </c>
      <c r="AH768">
        <v>1</v>
      </c>
      <c r="AI768" s="2"/>
      <c r="AJ768" t="s">
        <v>1318</v>
      </c>
    </row>
    <row r="769" spans="1:36" x14ac:dyDescent="0.25">
      <c r="A769" t="s">
        <v>940</v>
      </c>
      <c r="B769">
        <v>1102</v>
      </c>
      <c r="C769">
        <v>1</v>
      </c>
      <c r="D769" t="s">
        <v>686</v>
      </c>
      <c r="E769">
        <v>787</v>
      </c>
      <c r="F769">
        <v>5</v>
      </c>
      <c r="G769" t="s">
        <v>687</v>
      </c>
      <c r="H769" t="s">
        <v>691</v>
      </c>
      <c r="I769" t="s">
        <v>687</v>
      </c>
      <c r="J769" t="s">
        <v>687</v>
      </c>
      <c r="K769" t="s">
        <v>691</v>
      </c>
      <c r="L769" t="s">
        <v>687</v>
      </c>
      <c r="M769" t="s">
        <v>687</v>
      </c>
      <c r="N769" t="s">
        <v>687</v>
      </c>
      <c r="O769">
        <v>0</v>
      </c>
      <c r="P769" t="s">
        <v>687</v>
      </c>
      <c r="Q769" s="2">
        <v>0</v>
      </c>
      <c r="R769" t="s">
        <v>687</v>
      </c>
      <c r="S769" t="s">
        <v>688</v>
      </c>
      <c r="T769" t="s">
        <v>687</v>
      </c>
      <c r="U769">
        <v>0</v>
      </c>
      <c r="V769" t="s">
        <v>687</v>
      </c>
      <c r="X769" t="s">
        <v>687</v>
      </c>
      <c r="Y769" t="s">
        <v>691</v>
      </c>
      <c r="Z769">
        <v>1</v>
      </c>
      <c r="AA769">
        <v>0</v>
      </c>
      <c r="AB769" t="s">
        <v>687</v>
      </c>
      <c r="AC769">
        <v>0</v>
      </c>
      <c r="AD769" t="s">
        <v>687</v>
      </c>
      <c r="AE769">
        <v>1000455</v>
      </c>
      <c r="AF769">
        <v>1</v>
      </c>
      <c r="AG769">
        <v>1000458</v>
      </c>
      <c r="AH769">
        <v>1</v>
      </c>
      <c r="AI769" s="2"/>
      <c r="AJ769" t="s">
        <v>1318</v>
      </c>
    </row>
    <row r="770" spans="1:36" x14ac:dyDescent="0.25">
      <c r="A770" t="s">
        <v>1152</v>
      </c>
      <c r="B770">
        <v>36562</v>
      </c>
      <c r="C770">
        <v>2</v>
      </c>
      <c r="D770" t="s">
        <v>900</v>
      </c>
      <c r="E770">
        <v>330</v>
      </c>
      <c r="F770">
        <v>9</v>
      </c>
      <c r="G770" t="s">
        <v>687</v>
      </c>
      <c r="H770" t="s">
        <v>702</v>
      </c>
      <c r="I770" t="s">
        <v>691</v>
      </c>
      <c r="J770" t="s">
        <v>687</v>
      </c>
      <c r="K770" t="s">
        <v>691</v>
      </c>
      <c r="L770" t="s">
        <v>687</v>
      </c>
      <c r="M770" t="s">
        <v>687</v>
      </c>
      <c r="N770" t="s">
        <v>687</v>
      </c>
      <c r="O770">
        <v>0</v>
      </c>
      <c r="P770" t="s">
        <v>687</v>
      </c>
      <c r="Q770" s="2">
        <v>0</v>
      </c>
      <c r="R770" t="s">
        <v>687</v>
      </c>
      <c r="S770" t="s">
        <v>702</v>
      </c>
      <c r="T770" t="s">
        <v>687</v>
      </c>
      <c r="U770">
        <v>0</v>
      </c>
      <c r="V770" t="s">
        <v>687</v>
      </c>
      <c r="X770" t="s">
        <v>687</v>
      </c>
      <c r="Y770" t="s">
        <v>690</v>
      </c>
      <c r="Z770">
        <v>1</v>
      </c>
      <c r="AA770">
        <v>0</v>
      </c>
      <c r="AB770" t="s">
        <v>687</v>
      </c>
      <c r="AC770">
        <v>0</v>
      </c>
      <c r="AD770" t="s">
        <v>687</v>
      </c>
      <c r="AE770">
        <v>54000478</v>
      </c>
      <c r="AF770">
        <v>1</v>
      </c>
      <c r="AG770">
        <v>54000342</v>
      </c>
      <c r="AH770">
        <v>1</v>
      </c>
      <c r="AI770" s="2"/>
      <c r="AJ770" t="s">
        <v>1318</v>
      </c>
    </row>
    <row r="771" spans="1:36" x14ac:dyDescent="0.25">
      <c r="A771" t="s">
        <v>912</v>
      </c>
      <c r="B771">
        <v>895</v>
      </c>
      <c r="C771">
        <v>2</v>
      </c>
      <c r="D771" t="s">
        <v>900</v>
      </c>
      <c r="E771">
        <v>340</v>
      </c>
      <c r="F771">
        <v>10</v>
      </c>
      <c r="G771" t="s">
        <v>687</v>
      </c>
      <c r="H771" t="s">
        <v>687</v>
      </c>
      <c r="I771" t="s">
        <v>688</v>
      </c>
      <c r="J771" t="s">
        <v>687</v>
      </c>
      <c r="K771" t="s">
        <v>688</v>
      </c>
      <c r="L771" t="s">
        <v>687</v>
      </c>
      <c r="M771" t="s">
        <v>687</v>
      </c>
      <c r="N771" t="s">
        <v>687</v>
      </c>
      <c r="O771" t="s">
        <v>688</v>
      </c>
      <c r="P771" t="s">
        <v>687</v>
      </c>
      <c r="Q771" s="2">
        <v>0</v>
      </c>
      <c r="R771" t="s">
        <v>687</v>
      </c>
      <c r="S771" t="s">
        <v>687</v>
      </c>
      <c r="T771" t="s">
        <v>687</v>
      </c>
      <c r="U771">
        <v>0</v>
      </c>
      <c r="V771" t="s">
        <v>687</v>
      </c>
      <c r="X771" t="s">
        <v>687</v>
      </c>
      <c r="Y771" t="s">
        <v>688</v>
      </c>
      <c r="Z771">
        <v>1</v>
      </c>
      <c r="AA771">
        <v>0</v>
      </c>
      <c r="AB771" t="s">
        <v>687</v>
      </c>
      <c r="AC771">
        <v>0</v>
      </c>
      <c r="AD771" t="s">
        <v>687</v>
      </c>
      <c r="AE771">
        <v>56000056</v>
      </c>
      <c r="AF771">
        <v>1</v>
      </c>
      <c r="AG771">
        <v>56000055</v>
      </c>
      <c r="AH771">
        <v>1</v>
      </c>
      <c r="AI771" s="2"/>
      <c r="AJ771" t="s">
        <v>1320</v>
      </c>
    </row>
    <row r="772" spans="1:36" x14ac:dyDescent="0.25">
      <c r="A772" t="s">
        <v>1146</v>
      </c>
      <c r="B772">
        <v>35841</v>
      </c>
      <c r="C772">
        <v>2</v>
      </c>
      <c r="D772" t="s">
        <v>900</v>
      </c>
      <c r="E772">
        <v>360</v>
      </c>
      <c r="F772">
        <v>13</v>
      </c>
      <c r="G772" t="s">
        <v>687</v>
      </c>
      <c r="H772" t="s">
        <v>691</v>
      </c>
      <c r="I772" t="s">
        <v>691</v>
      </c>
      <c r="J772" t="s">
        <v>687</v>
      </c>
      <c r="K772" t="s">
        <v>691</v>
      </c>
      <c r="L772" t="s">
        <v>687</v>
      </c>
      <c r="M772" t="s">
        <v>687</v>
      </c>
      <c r="N772" t="s">
        <v>687</v>
      </c>
      <c r="O772">
        <v>0</v>
      </c>
      <c r="P772" t="s">
        <v>687</v>
      </c>
      <c r="Q772" s="2">
        <v>0</v>
      </c>
      <c r="R772" t="s">
        <v>687</v>
      </c>
      <c r="S772" t="s">
        <v>687</v>
      </c>
      <c r="T772" t="s">
        <v>687</v>
      </c>
      <c r="U772">
        <v>0</v>
      </c>
      <c r="V772" t="s">
        <v>687</v>
      </c>
      <c r="X772" t="s">
        <v>687</v>
      </c>
      <c r="Y772" t="s">
        <v>688</v>
      </c>
      <c r="Z772">
        <v>1</v>
      </c>
      <c r="AA772">
        <v>0</v>
      </c>
      <c r="AB772" t="s">
        <v>687</v>
      </c>
      <c r="AC772">
        <v>0</v>
      </c>
      <c r="AD772" t="s">
        <v>687</v>
      </c>
      <c r="AE772">
        <v>64000167</v>
      </c>
      <c r="AF772">
        <v>1</v>
      </c>
      <c r="AG772">
        <v>64000166</v>
      </c>
      <c r="AH772">
        <v>1</v>
      </c>
      <c r="AI772" s="2"/>
      <c r="AJ772" t="s">
        <v>1318</v>
      </c>
    </row>
    <row r="773" spans="1:36" x14ac:dyDescent="0.25">
      <c r="A773" t="s">
        <v>811</v>
      </c>
      <c r="B773">
        <v>375</v>
      </c>
      <c r="C773">
        <v>1</v>
      </c>
      <c r="D773" t="s">
        <v>764</v>
      </c>
      <c r="E773">
        <v>779</v>
      </c>
      <c r="F773">
        <v>11</v>
      </c>
      <c r="G773" t="s">
        <v>687</v>
      </c>
      <c r="H773" t="s">
        <v>688</v>
      </c>
      <c r="I773" t="s">
        <v>1322</v>
      </c>
      <c r="J773" t="s">
        <v>687</v>
      </c>
      <c r="K773" t="s">
        <v>688</v>
      </c>
      <c r="L773" t="s">
        <v>687</v>
      </c>
      <c r="M773" t="s">
        <v>688</v>
      </c>
      <c r="N773" t="s">
        <v>687</v>
      </c>
      <c r="O773">
        <v>0</v>
      </c>
      <c r="P773" t="s">
        <v>687</v>
      </c>
      <c r="Q773" s="2">
        <v>0</v>
      </c>
      <c r="R773" t="s">
        <v>687</v>
      </c>
      <c r="S773">
        <v>0</v>
      </c>
      <c r="T773" t="s">
        <v>687</v>
      </c>
      <c r="U773">
        <v>0</v>
      </c>
      <c r="V773" t="s">
        <v>687</v>
      </c>
      <c r="X773" t="s">
        <v>687</v>
      </c>
      <c r="Y773" t="s">
        <v>688</v>
      </c>
      <c r="Z773">
        <v>1</v>
      </c>
      <c r="AA773">
        <v>0</v>
      </c>
      <c r="AB773" t="s">
        <v>687</v>
      </c>
      <c r="AC773">
        <v>0</v>
      </c>
      <c r="AD773" t="s">
        <v>687</v>
      </c>
      <c r="AE773">
        <v>16001160</v>
      </c>
      <c r="AG773">
        <v>16001159</v>
      </c>
      <c r="AH773">
        <v>1</v>
      </c>
      <c r="AI773" s="2"/>
      <c r="AJ773" t="s">
        <v>1320</v>
      </c>
    </row>
    <row r="774" spans="1:36" x14ac:dyDescent="0.25">
      <c r="A774" t="s">
        <v>1153</v>
      </c>
      <c r="B774">
        <v>36582</v>
      </c>
      <c r="C774">
        <v>2</v>
      </c>
      <c r="D774" t="s">
        <v>900</v>
      </c>
      <c r="E774">
        <v>390</v>
      </c>
      <c r="F774">
        <v>11</v>
      </c>
      <c r="G774" t="s">
        <v>687</v>
      </c>
      <c r="H774" t="s">
        <v>690</v>
      </c>
      <c r="I774" t="s">
        <v>691</v>
      </c>
      <c r="J774" t="s">
        <v>687</v>
      </c>
      <c r="K774" t="s">
        <v>691</v>
      </c>
      <c r="L774" t="s">
        <v>687</v>
      </c>
      <c r="M774" t="s">
        <v>687</v>
      </c>
      <c r="N774" t="s">
        <v>687</v>
      </c>
      <c r="O774" t="s">
        <v>691</v>
      </c>
      <c r="P774" t="s">
        <v>687</v>
      </c>
      <c r="Q774" s="2">
        <v>0</v>
      </c>
      <c r="R774" t="s">
        <v>687</v>
      </c>
      <c r="S774">
        <v>0</v>
      </c>
      <c r="T774" t="s">
        <v>687</v>
      </c>
      <c r="U774">
        <v>0</v>
      </c>
      <c r="V774" t="s">
        <v>687</v>
      </c>
      <c r="X774" t="s">
        <v>687</v>
      </c>
      <c r="Y774" t="s">
        <v>690</v>
      </c>
      <c r="Z774">
        <v>1</v>
      </c>
      <c r="AA774">
        <v>0</v>
      </c>
      <c r="AB774" t="s">
        <v>687</v>
      </c>
      <c r="AC774">
        <v>0</v>
      </c>
      <c r="AD774" t="s">
        <v>687</v>
      </c>
      <c r="AE774">
        <v>60000612</v>
      </c>
      <c r="AG774">
        <v>60000611</v>
      </c>
      <c r="AH774">
        <v>1</v>
      </c>
      <c r="AI774" s="2"/>
      <c r="AJ774" t="s">
        <v>1318</v>
      </c>
    </row>
    <row r="775" spans="1:36" x14ac:dyDescent="0.25">
      <c r="A775" t="s">
        <v>913</v>
      </c>
      <c r="B775">
        <v>897</v>
      </c>
      <c r="C775">
        <v>2</v>
      </c>
      <c r="D775" t="s">
        <v>900</v>
      </c>
      <c r="E775">
        <v>376</v>
      </c>
      <c r="F775">
        <v>11</v>
      </c>
      <c r="G775" t="s">
        <v>687</v>
      </c>
      <c r="H775" t="s">
        <v>702</v>
      </c>
      <c r="I775" t="s">
        <v>691</v>
      </c>
      <c r="J775" t="s">
        <v>687</v>
      </c>
      <c r="K775" t="s">
        <v>691</v>
      </c>
      <c r="L775" t="s">
        <v>687</v>
      </c>
      <c r="M775" t="s">
        <v>687</v>
      </c>
      <c r="N775" t="s">
        <v>687</v>
      </c>
      <c r="O775" t="s">
        <v>691</v>
      </c>
      <c r="P775" t="s">
        <v>687</v>
      </c>
      <c r="Q775" s="2">
        <v>0</v>
      </c>
      <c r="R775" t="s">
        <v>687</v>
      </c>
      <c r="S775">
        <v>0</v>
      </c>
      <c r="T775" t="s">
        <v>687</v>
      </c>
      <c r="U775">
        <v>0</v>
      </c>
      <c r="V775" t="s">
        <v>687</v>
      </c>
      <c r="X775" t="s">
        <v>687</v>
      </c>
      <c r="Y775" t="s">
        <v>702</v>
      </c>
      <c r="Z775">
        <v>1</v>
      </c>
      <c r="AA775">
        <v>0</v>
      </c>
      <c r="AB775" t="s">
        <v>687</v>
      </c>
      <c r="AC775">
        <v>0</v>
      </c>
      <c r="AD775" t="s">
        <v>687</v>
      </c>
      <c r="AE775">
        <v>63000072</v>
      </c>
      <c r="AG775">
        <v>63000071</v>
      </c>
      <c r="AH775">
        <v>1</v>
      </c>
      <c r="AI775" s="2"/>
      <c r="AJ775" t="s">
        <v>1318</v>
      </c>
    </row>
    <row r="776" spans="1:36" x14ac:dyDescent="0.25">
      <c r="A776" t="s">
        <v>649</v>
      </c>
      <c r="B776">
        <v>6340</v>
      </c>
      <c r="C776">
        <v>2</v>
      </c>
      <c r="D776" t="s">
        <v>900</v>
      </c>
      <c r="E776">
        <v>360</v>
      </c>
      <c r="F776">
        <v>9</v>
      </c>
      <c r="G776" t="s">
        <v>687</v>
      </c>
      <c r="H776" t="s">
        <v>702</v>
      </c>
      <c r="I776" t="s">
        <v>691</v>
      </c>
      <c r="J776" t="s">
        <v>687</v>
      </c>
      <c r="K776" t="s">
        <v>691</v>
      </c>
      <c r="L776" t="s">
        <v>687</v>
      </c>
      <c r="M776" t="s">
        <v>687</v>
      </c>
      <c r="N776" t="s">
        <v>687</v>
      </c>
      <c r="O776" t="s">
        <v>691</v>
      </c>
      <c r="P776" t="s">
        <v>687</v>
      </c>
      <c r="Q776" s="2">
        <v>0</v>
      </c>
      <c r="R776" t="s">
        <v>687</v>
      </c>
      <c r="S776">
        <v>0</v>
      </c>
      <c r="T776" t="s">
        <v>687</v>
      </c>
      <c r="U776">
        <v>0</v>
      </c>
      <c r="V776" t="s">
        <v>687</v>
      </c>
      <c r="X776" t="s">
        <v>687</v>
      </c>
      <c r="Y776" t="s">
        <v>702</v>
      </c>
      <c r="Z776">
        <v>1</v>
      </c>
      <c r="AA776">
        <v>0</v>
      </c>
      <c r="AB776" t="s">
        <v>687</v>
      </c>
      <c r="AC776">
        <v>0</v>
      </c>
      <c r="AD776" t="s">
        <v>687</v>
      </c>
      <c r="AE776">
        <v>62000348</v>
      </c>
      <c r="AG776">
        <v>62000071</v>
      </c>
      <c r="AH776">
        <v>1</v>
      </c>
      <c r="AI776" s="2"/>
      <c r="AJ776" t="s">
        <v>1318</v>
      </c>
    </row>
    <row r="777" spans="1:36" x14ac:dyDescent="0.25">
      <c r="A777" t="s">
        <v>648</v>
      </c>
      <c r="B777">
        <v>6258</v>
      </c>
      <c r="C777">
        <v>2</v>
      </c>
      <c r="D777" t="s">
        <v>900</v>
      </c>
      <c r="E777">
        <v>370</v>
      </c>
      <c r="F777">
        <v>9</v>
      </c>
      <c r="G777" t="s">
        <v>687</v>
      </c>
      <c r="H777" t="s">
        <v>1303</v>
      </c>
      <c r="I777">
        <v>0</v>
      </c>
      <c r="J777" t="s">
        <v>687</v>
      </c>
      <c r="K777">
        <v>0</v>
      </c>
      <c r="L777" t="s">
        <v>687</v>
      </c>
      <c r="M777">
        <v>0</v>
      </c>
      <c r="N777" t="s">
        <v>687</v>
      </c>
      <c r="O777">
        <v>0</v>
      </c>
      <c r="P777" t="s">
        <v>687</v>
      </c>
      <c r="Q777" s="2">
        <v>0</v>
      </c>
      <c r="R777" t="s">
        <v>687</v>
      </c>
      <c r="S777">
        <v>0</v>
      </c>
      <c r="T777" t="s">
        <v>687</v>
      </c>
      <c r="U777">
        <v>0</v>
      </c>
      <c r="V777" t="s">
        <v>687</v>
      </c>
      <c r="X777" t="s">
        <v>687</v>
      </c>
      <c r="Y777">
        <v>0</v>
      </c>
      <c r="AA777">
        <v>0</v>
      </c>
      <c r="AB777" t="s">
        <v>687</v>
      </c>
      <c r="AC777">
        <v>0</v>
      </c>
      <c r="AD777" t="s">
        <v>687</v>
      </c>
      <c r="AE777" t="s">
        <v>806</v>
      </c>
      <c r="AG777">
        <v>57000294</v>
      </c>
      <c r="AI777" s="2"/>
      <c r="AJ777" t="s">
        <v>1319</v>
      </c>
    </row>
    <row r="778" spans="1:36" x14ac:dyDescent="0.25">
      <c r="A778" t="s">
        <v>878</v>
      </c>
      <c r="B778">
        <v>628</v>
      </c>
      <c r="C778">
        <v>1</v>
      </c>
      <c r="D778" t="s">
        <v>748</v>
      </c>
      <c r="E778">
        <v>756</v>
      </c>
      <c r="F778">
        <v>10</v>
      </c>
      <c r="G778" t="s">
        <v>687</v>
      </c>
      <c r="H778" t="s">
        <v>1303</v>
      </c>
      <c r="I778">
        <v>0</v>
      </c>
      <c r="J778" t="s">
        <v>687</v>
      </c>
      <c r="K778">
        <v>0</v>
      </c>
      <c r="L778" t="s">
        <v>687</v>
      </c>
      <c r="M778">
        <v>0</v>
      </c>
      <c r="N778" t="s">
        <v>687</v>
      </c>
      <c r="O778">
        <v>0</v>
      </c>
      <c r="P778" t="s">
        <v>687</v>
      </c>
      <c r="Q778" s="2">
        <v>0</v>
      </c>
      <c r="R778" t="s">
        <v>687</v>
      </c>
      <c r="S778">
        <v>0</v>
      </c>
      <c r="T778" t="s">
        <v>687</v>
      </c>
      <c r="U778">
        <v>0</v>
      </c>
      <c r="V778" t="s">
        <v>687</v>
      </c>
      <c r="X778" t="s">
        <v>687</v>
      </c>
      <c r="Y778">
        <v>0</v>
      </c>
      <c r="AA778">
        <v>0</v>
      </c>
      <c r="AB778" t="s">
        <v>687</v>
      </c>
      <c r="AC778">
        <v>0</v>
      </c>
      <c r="AD778" t="s">
        <v>687</v>
      </c>
      <c r="AE778">
        <v>25000832</v>
      </c>
      <c r="AG778">
        <v>25000831</v>
      </c>
      <c r="AI778" s="2"/>
      <c r="AJ778" t="s">
        <v>1319</v>
      </c>
    </row>
    <row r="779" spans="1:36" x14ac:dyDescent="0.25">
      <c r="A779" t="s">
        <v>879</v>
      </c>
      <c r="B779">
        <v>629</v>
      </c>
      <c r="C779">
        <v>1</v>
      </c>
      <c r="D779" t="s">
        <v>748</v>
      </c>
      <c r="E779">
        <v>756</v>
      </c>
      <c r="F779">
        <v>5</v>
      </c>
      <c r="G779" t="s">
        <v>687</v>
      </c>
      <c r="H779" t="s">
        <v>702</v>
      </c>
      <c r="I779" t="s">
        <v>691</v>
      </c>
      <c r="J779" t="s">
        <v>687</v>
      </c>
      <c r="K779" t="s">
        <v>691</v>
      </c>
      <c r="L779" t="s">
        <v>687</v>
      </c>
      <c r="M779" t="s">
        <v>687</v>
      </c>
      <c r="N779" t="s">
        <v>687</v>
      </c>
      <c r="O779" t="s">
        <v>691</v>
      </c>
      <c r="P779" t="s">
        <v>687</v>
      </c>
      <c r="Q779" s="2">
        <v>0</v>
      </c>
      <c r="R779" t="s">
        <v>687</v>
      </c>
      <c r="S779" t="s">
        <v>702</v>
      </c>
      <c r="T779" t="s">
        <v>687</v>
      </c>
      <c r="U779">
        <v>0</v>
      </c>
      <c r="V779" t="s">
        <v>687</v>
      </c>
      <c r="X779" t="s">
        <v>687</v>
      </c>
      <c r="Y779" t="s">
        <v>702</v>
      </c>
      <c r="Z779">
        <v>1</v>
      </c>
      <c r="AA779">
        <v>0</v>
      </c>
      <c r="AB779" t="s">
        <v>687</v>
      </c>
      <c r="AC779">
        <v>0</v>
      </c>
      <c r="AD779" t="s">
        <v>687</v>
      </c>
      <c r="AE779">
        <v>25000836</v>
      </c>
      <c r="AF779">
        <v>1</v>
      </c>
      <c r="AG779">
        <v>25000835</v>
      </c>
      <c r="AH779">
        <v>1</v>
      </c>
      <c r="AI779" s="2"/>
      <c r="AJ779" t="s">
        <v>1318</v>
      </c>
    </row>
    <row r="780" spans="1:36" x14ac:dyDescent="0.25">
      <c r="A780" t="s">
        <v>880</v>
      </c>
      <c r="B780">
        <v>630</v>
      </c>
      <c r="C780">
        <v>1</v>
      </c>
      <c r="D780" t="s">
        <v>748</v>
      </c>
      <c r="E780">
        <v>760</v>
      </c>
      <c r="F780">
        <v>13</v>
      </c>
      <c r="G780" t="s">
        <v>687</v>
      </c>
      <c r="H780" t="s">
        <v>702</v>
      </c>
      <c r="I780" t="s">
        <v>691</v>
      </c>
      <c r="J780" t="s">
        <v>687</v>
      </c>
      <c r="K780" t="s">
        <v>691</v>
      </c>
      <c r="L780" t="s">
        <v>687</v>
      </c>
      <c r="M780" t="s">
        <v>687</v>
      </c>
      <c r="N780" t="s">
        <v>687</v>
      </c>
      <c r="O780" t="s">
        <v>691</v>
      </c>
      <c r="P780" t="s">
        <v>687</v>
      </c>
      <c r="Q780" s="2">
        <v>0</v>
      </c>
      <c r="R780" t="s">
        <v>687</v>
      </c>
      <c r="S780" t="s">
        <v>691</v>
      </c>
      <c r="T780" t="s">
        <v>687</v>
      </c>
      <c r="U780">
        <v>0</v>
      </c>
      <c r="V780" t="s">
        <v>687</v>
      </c>
      <c r="X780" t="s">
        <v>687</v>
      </c>
      <c r="Y780" t="s">
        <v>702</v>
      </c>
      <c r="Z780">
        <v>1</v>
      </c>
      <c r="AA780">
        <v>0</v>
      </c>
      <c r="AB780" t="s">
        <v>687</v>
      </c>
      <c r="AC780">
        <v>0</v>
      </c>
      <c r="AD780" t="s">
        <v>687</v>
      </c>
      <c r="AE780">
        <v>25001021</v>
      </c>
      <c r="AF780">
        <v>1</v>
      </c>
      <c r="AG780">
        <v>25001020</v>
      </c>
      <c r="AH780">
        <v>1</v>
      </c>
      <c r="AI780" s="2"/>
      <c r="AJ780" t="s">
        <v>1318</v>
      </c>
    </row>
    <row r="781" spans="1:36" x14ac:dyDescent="0.25">
      <c r="A781" t="s">
        <v>846</v>
      </c>
      <c r="B781">
        <v>441</v>
      </c>
      <c r="C781">
        <v>1</v>
      </c>
      <c r="D781" t="s">
        <v>835</v>
      </c>
      <c r="E781">
        <v>661</v>
      </c>
      <c r="F781">
        <v>9</v>
      </c>
      <c r="G781" t="s">
        <v>687</v>
      </c>
      <c r="H781" t="s">
        <v>687</v>
      </c>
      <c r="I781" t="s">
        <v>688</v>
      </c>
      <c r="J781" t="s">
        <v>687</v>
      </c>
      <c r="K781" t="s">
        <v>688</v>
      </c>
      <c r="L781" t="s">
        <v>687</v>
      </c>
      <c r="M781" t="s">
        <v>687</v>
      </c>
      <c r="N781" t="s">
        <v>687</v>
      </c>
      <c r="O781">
        <v>0</v>
      </c>
      <c r="P781" t="s">
        <v>687</v>
      </c>
      <c r="Q781" s="2">
        <v>0</v>
      </c>
      <c r="R781" t="s">
        <v>687</v>
      </c>
      <c r="S781" t="s">
        <v>688</v>
      </c>
      <c r="T781" t="s">
        <v>687</v>
      </c>
      <c r="U781">
        <v>0</v>
      </c>
      <c r="V781" t="s">
        <v>687</v>
      </c>
      <c r="X781" t="s">
        <v>687</v>
      </c>
      <c r="Y781" t="s">
        <v>687</v>
      </c>
      <c r="Z781">
        <v>1</v>
      </c>
      <c r="AA781">
        <v>0</v>
      </c>
      <c r="AB781" t="s">
        <v>687</v>
      </c>
      <c r="AC781">
        <v>0</v>
      </c>
      <c r="AD781" t="s">
        <v>687</v>
      </c>
      <c r="AE781">
        <v>22001293</v>
      </c>
      <c r="AF781">
        <v>1</v>
      </c>
      <c r="AG781">
        <v>22001292</v>
      </c>
      <c r="AH781">
        <v>1</v>
      </c>
      <c r="AI781" s="2"/>
      <c r="AJ781" t="s">
        <v>1320</v>
      </c>
    </row>
    <row r="782" spans="1:36" x14ac:dyDescent="0.25">
      <c r="A782" t="s">
        <v>948</v>
      </c>
      <c r="B782">
        <v>1110</v>
      </c>
      <c r="C782">
        <v>1</v>
      </c>
      <c r="D782" t="s">
        <v>686</v>
      </c>
      <c r="E782">
        <v>849</v>
      </c>
      <c r="F782">
        <v>13</v>
      </c>
      <c r="G782" t="s">
        <v>687</v>
      </c>
      <c r="H782" t="s">
        <v>687</v>
      </c>
      <c r="I782" t="s">
        <v>687</v>
      </c>
      <c r="J782" t="s">
        <v>687</v>
      </c>
      <c r="K782" t="s">
        <v>1322</v>
      </c>
      <c r="L782" t="s">
        <v>687</v>
      </c>
      <c r="M782" t="s">
        <v>687</v>
      </c>
      <c r="N782" t="s">
        <v>687</v>
      </c>
      <c r="O782">
        <v>0</v>
      </c>
      <c r="P782" t="s">
        <v>687</v>
      </c>
      <c r="Q782" s="2">
        <v>0</v>
      </c>
      <c r="R782" t="s">
        <v>687</v>
      </c>
      <c r="S782">
        <v>0</v>
      </c>
      <c r="T782" t="s">
        <v>687</v>
      </c>
      <c r="U782">
        <v>0</v>
      </c>
      <c r="V782" t="s">
        <v>687</v>
      </c>
      <c r="X782" t="s">
        <v>687</v>
      </c>
      <c r="Y782" t="s">
        <v>687</v>
      </c>
      <c r="Z782">
        <v>1</v>
      </c>
      <c r="AA782">
        <v>0</v>
      </c>
      <c r="AB782" t="s">
        <v>687</v>
      </c>
      <c r="AC782">
        <v>0</v>
      </c>
      <c r="AD782" t="s">
        <v>687</v>
      </c>
      <c r="AE782">
        <v>1000420</v>
      </c>
      <c r="AG782">
        <v>1000419</v>
      </c>
      <c r="AH782">
        <v>1</v>
      </c>
      <c r="AI782" s="2"/>
      <c r="AJ782" t="s">
        <v>1320</v>
      </c>
    </row>
    <row r="783" spans="1:36" x14ac:dyDescent="0.25">
      <c r="A783" t="s">
        <v>1097</v>
      </c>
      <c r="B783">
        <v>6640</v>
      </c>
      <c r="C783">
        <v>1</v>
      </c>
      <c r="D783" t="s">
        <v>764</v>
      </c>
      <c r="E783">
        <v>820</v>
      </c>
      <c r="F783">
        <v>10</v>
      </c>
      <c r="G783" t="s">
        <v>687</v>
      </c>
      <c r="H783" t="s">
        <v>1303</v>
      </c>
      <c r="I783">
        <v>0</v>
      </c>
      <c r="J783" t="s">
        <v>687</v>
      </c>
      <c r="K783">
        <v>0</v>
      </c>
      <c r="L783" t="s">
        <v>687</v>
      </c>
      <c r="M783">
        <v>0</v>
      </c>
      <c r="N783" t="s">
        <v>687</v>
      </c>
      <c r="O783">
        <v>0</v>
      </c>
      <c r="P783" t="s">
        <v>687</v>
      </c>
      <c r="Q783" s="2">
        <v>0</v>
      </c>
      <c r="R783" t="s">
        <v>687</v>
      </c>
      <c r="S783">
        <v>0</v>
      </c>
      <c r="T783" t="s">
        <v>687</v>
      </c>
      <c r="U783">
        <v>0</v>
      </c>
      <c r="V783" t="s">
        <v>687</v>
      </c>
      <c r="X783" t="s">
        <v>687</v>
      </c>
      <c r="Y783">
        <v>0</v>
      </c>
      <c r="AA783">
        <v>0</v>
      </c>
      <c r="AB783" t="s">
        <v>687</v>
      </c>
      <c r="AC783">
        <v>0</v>
      </c>
      <c r="AD783" t="s">
        <v>687</v>
      </c>
      <c r="AE783">
        <v>10000874</v>
      </c>
      <c r="AG783">
        <v>10000198</v>
      </c>
      <c r="AI783" s="2"/>
      <c r="AJ783" t="s">
        <v>1319</v>
      </c>
    </row>
    <row r="784" spans="1:36" x14ac:dyDescent="0.25">
      <c r="A784" t="s">
        <v>881</v>
      </c>
      <c r="B784">
        <v>631</v>
      </c>
      <c r="C784">
        <v>1</v>
      </c>
      <c r="D784" t="s">
        <v>748</v>
      </c>
      <c r="E784">
        <v>630</v>
      </c>
      <c r="F784">
        <v>13</v>
      </c>
      <c r="G784" t="s">
        <v>687</v>
      </c>
      <c r="H784" t="s">
        <v>1303</v>
      </c>
      <c r="I784">
        <v>0</v>
      </c>
      <c r="J784" t="s">
        <v>687</v>
      </c>
      <c r="K784">
        <v>0</v>
      </c>
      <c r="L784" t="s">
        <v>687</v>
      </c>
      <c r="M784">
        <v>0</v>
      </c>
      <c r="N784" t="s">
        <v>687</v>
      </c>
      <c r="O784">
        <v>0</v>
      </c>
      <c r="P784" t="s">
        <v>687</v>
      </c>
      <c r="Q784" s="2">
        <v>0</v>
      </c>
      <c r="R784" t="s">
        <v>687</v>
      </c>
      <c r="S784">
        <v>0</v>
      </c>
      <c r="T784" t="s">
        <v>687</v>
      </c>
      <c r="U784">
        <v>0</v>
      </c>
      <c r="V784" t="s">
        <v>687</v>
      </c>
      <c r="X784" t="s">
        <v>687</v>
      </c>
      <c r="Y784">
        <v>0</v>
      </c>
      <c r="AA784">
        <v>0</v>
      </c>
      <c r="AB784" t="s">
        <v>687</v>
      </c>
      <c r="AC784">
        <v>0</v>
      </c>
      <c r="AD784" t="s">
        <v>687</v>
      </c>
      <c r="AE784">
        <v>25003574</v>
      </c>
      <c r="AG784">
        <v>25003573</v>
      </c>
      <c r="AI784" s="2"/>
      <c r="AJ784" t="s">
        <v>1319</v>
      </c>
    </row>
    <row r="785" spans="1:36" x14ac:dyDescent="0.25">
      <c r="A785" t="s">
        <v>726</v>
      </c>
      <c r="B785">
        <v>84</v>
      </c>
      <c r="C785">
        <v>1</v>
      </c>
      <c r="D785" t="s">
        <v>708</v>
      </c>
      <c r="E785">
        <v>561</v>
      </c>
      <c r="F785">
        <v>10</v>
      </c>
      <c r="G785" t="s">
        <v>687</v>
      </c>
      <c r="H785" t="s">
        <v>688</v>
      </c>
      <c r="I785" t="s">
        <v>688</v>
      </c>
      <c r="J785" t="s">
        <v>687</v>
      </c>
      <c r="K785" t="s">
        <v>1322</v>
      </c>
      <c r="L785" t="s">
        <v>687</v>
      </c>
      <c r="M785" t="s">
        <v>688</v>
      </c>
      <c r="N785" t="s">
        <v>687</v>
      </c>
      <c r="O785" t="s">
        <v>688</v>
      </c>
      <c r="P785" t="s">
        <v>687</v>
      </c>
      <c r="Q785" s="2">
        <v>0</v>
      </c>
      <c r="R785" t="s">
        <v>687</v>
      </c>
      <c r="S785" t="s">
        <v>688</v>
      </c>
      <c r="T785" t="s">
        <v>687</v>
      </c>
      <c r="U785">
        <v>0</v>
      </c>
      <c r="V785" t="s">
        <v>687</v>
      </c>
      <c r="X785" t="s">
        <v>687</v>
      </c>
      <c r="Y785" t="s">
        <v>688</v>
      </c>
      <c r="Z785">
        <v>1</v>
      </c>
      <c r="AA785">
        <v>0</v>
      </c>
      <c r="AB785" t="s">
        <v>687</v>
      </c>
      <c r="AC785">
        <v>0</v>
      </c>
      <c r="AD785" t="s">
        <v>687</v>
      </c>
      <c r="AE785">
        <v>39000116</v>
      </c>
      <c r="AF785">
        <v>1</v>
      </c>
      <c r="AG785">
        <v>39000022</v>
      </c>
      <c r="AH785">
        <v>1</v>
      </c>
      <c r="AI785" s="2"/>
      <c r="AJ785" t="s">
        <v>1320</v>
      </c>
    </row>
    <row r="786" spans="1:36" x14ac:dyDescent="0.25">
      <c r="A786" t="s">
        <v>315</v>
      </c>
      <c r="B786">
        <v>679</v>
      </c>
      <c r="C786">
        <v>2</v>
      </c>
      <c r="D786" t="s">
        <v>891</v>
      </c>
      <c r="E786">
        <v>326</v>
      </c>
      <c r="F786">
        <v>9</v>
      </c>
      <c r="G786" t="s">
        <v>687</v>
      </c>
      <c r="H786" t="s">
        <v>691</v>
      </c>
      <c r="I786">
        <v>0</v>
      </c>
      <c r="J786" t="s">
        <v>687</v>
      </c>
      <c r="K786">
        <v>0</v>
      </c>
      <c r="L786" t="s">
        <v>687</v>
      </c>
      <c r="M786" t="s">
        <v>691</v>
      </c>
      <c r="N786" t="s">
        <v>687</v>
      </c>
      <c r="O786" t="s">
        <v>691</v>
      </c>
      <c r="P786" t="s">
        <v>687</v>
      </c>
      <c r="Q786" s="2">
        <v>0</v>
      </c>
      <c r="R786" t="s">
        <v>687</v>
      </c>
      <c r="S786" t="s">
        <v>688</v>
      </c>
      <c r="T786" t="s">
        <v>687</v>
      </c>
      <c r="U786">
        <v>0</v>
      </c>
      <c r="V786" t="s">
        <v>687</v>
      </c>
      <c r="X786" t="s">
        <v>687</v>
      </c>
      <c r="Y786" t="s">
        <v>691</v>
      </c>
      <c r="Z786">
        <v>1</v>
      </c>
      <c r="AA786">
        <v>0</v>
      </c>
      <c r="AB786" t="s">
        <v>687</v>
      </c>
      <c r="AC786">
        <v>0</v>
      </c>
      <c r="AD786" t="s">
        <v>687</v>
      </c>
      <c r="AE786">
        <v>55000463</v>
      </c>
      <c r="AF786">
        <v>1</v>
      </c>
      <c r="AG786">
        <v>55000462</v>
      </c>
      <c r="AH786">
        <v>1</v>
      </c>
      <c r="AI786" s="2"/>
      <c r="AJ786" t="s">
        <v>1318</v>
      </c>
    </row>
    <row r="787" spans="1:36" x14ac:dyDescent="0.25">
      <c r="A787" t="s">
        <v>972</v>
      </c>
      <c r="B787">
        <v>1218</v>
      </c>
      <c r="C787">
        <v>1</v>
      </c>
      <c r="D787" t="s">
        <v>764</v>
      </c>
      <c r="E787">
        <v>851</v>
      </c>
      <c r="F787">
        <v>17</v>
      </c>
      <c r="G787" t="s">
        <v>687</v>
      </c>
      <c r="H787" t="s">
        <v>1303</v>
      </c>
      <c r="I787">
        <v>0</v>
      </c>
      <c r="J787" t="s">
        <v>687</v>
      </c>
      <c r="K787">
        <v>0</v>
      </c>
      <c r="L787" t="s">
        <v>687</v>
      </c>
      <c r="M787">
        <v>0</v>
      </c>
      <c r="N787" t="s">
        <v>687</v>
      </c>
      <c r="O787">
        <v>0</v>
      </c>
      <c r="P787" t="s">
        <v>687</v>
      </c>
      <c r="Q787" s="2">
        <v>0</v>
      </c>
      <c r="R787" t="s">
        <v>687</v>
      </c>
      <c r="S787">
        <v>0</v>
      </c>
      <c r="T787" t="s">
        <v>687</v>
      </c>
      <c r="U787">
        <v>0</v>
      </c>
      <c r="V787" t="s">
        <v>687</v>
      </c>
      <c r="X787" t="s">
        <v>687</v>
      </c>
      <c r="Y787">
        <v>0</v>
      </c>
      <c r="AA787">
        <v>0</v>
      </c>
      <c r="AB787" t="s">
        <v>687</v>
      </c>
      <c r="AC787">
        <v>0</v>
      </c>
      <c r="AD787" t="s">
        <v>687</v>
      </c>
      <c r="AE787">
        <v>15001070</v>
      </c>
      <c r="AG787">
        <v>15001069</v>
      </c>
      <c r="AI787" s="2"/>
      <c r="AJ787" t="s">
        <v>1319</v>
      </c>
    </row>
    <row r="788" spans="1:36" x14ac:dyDescent="0.25">
      <c r="A788" t="s">
        <v>1102</v>
      </c>
      <c r="B788">
        <v>6671</v>
      </c>
      <c r="C788">
        <v>1</v>
      </c>
      <c r="D788" t="s">
        <v>764</v>
      </c>
      <c r="E788">
        <v>787</v>
      </c>
      <c r="F788">
        <v>15</v>
      </c>
      <c r="G788" t="s">
        <v>687</v>
      </c>
      <c r="H788" t="s">
        <v>1303</v>
      </c>
      <c r="I788">
        <v>0</v>
      </c>
      <c r="J788" t="s">
        <v>687</v>
      </c>
      <c r="K788">
        <v>0</v>
      </c>
      <c r="L788" t="s">
        <v>687</v>
      </c>
      <c r="M788">
        <v>0</v>
      </c>
      <c r="N788" t="s">
        <v>687</v>
      </c>
      <c r="O788">
        <v>0</v>
      </c>
      <c r="P788" t="s">
        <v>687</v>
      </c>
      <c r="Q788" s="2">
        <v>0</v>
      </c>
      <c r="R788" t="s">
        <v>687</v>
      </c>
      <c r="S788">
        <v>0</v>
      </c>
      <c r="T788" t="s">
        <v>687</v>
      </c>
      <c r="U788">
        <v>0</v>
      </c>
      <c r="V788" t="s">
        <v>687</v>
      </c>
      <c r="X788" t="s">
        <v>687</v>
      </c>
      <c r="Y788">
        <v>0</v>
      </c>
      <c r="AA788">
        <v>0</v>
      </c>
      <c r="AB788" t="s">
        <v>687</v>
      </c>
      <c r="AC788">
        <v>0</v>
      </c>
      <c r="AD788" t="s">
        <v>687</v>
      </c>
      <c r="AE788">
        <v>9000911</v>
      </c>
      <c r="AG788">
        <v>9000244</v>
      </c>
      <c r="AI788" s="2"/>
      <c r="AJ788" t="s">
        <v>1319</v>
      </c>
    </row>
    <row r="789" spans="1:36" x14ac:dyDescent="0.25">
      <c r="A789" t="s">
        <v>1079</v>
      </c>
      <c r="B789">
        <v>6339</v>
      </c>
      <c r="C789">
        <v>1</v>
      </c>
      <c r="D789" t="s">
        <v>740</v>
      </c>
      <c r="E789">
        <v>482</v>
      </c>
      <c r="F789">
        <v>13</v>
      </c>
      <c r="G789" t="s">
        <v>687</v>
      </c>
      <c r="H789" t="s">
        <v>687</v>
      </c>
      <c r="I789">
        <v>0</v>
      </c>
      <c r="J789" t="s">
        <v>687</v>
      </c>
      <c r="K789">
        <v>0</v>
      </c>
      <c r="L789" t="s">
        <v>687</v>
      </c>
      <c r="M789">
        <v>0</v>
      </c>
      <c r="N789" t="s">
        <v>687</v>
      </c>
      <c r="O789">
        <v>0</v>
      </c>
      <c r="P789" t="s">
        <v>687</v>
      </c>
      <c r="Q789" s="2">
        <v>0</v>
      </c>
      <c r="R789" t="s">
        <v>687</v>
      </c>
      <c r="S789" t="s">
        <v>687</v>
      </c>
      <c r="T789" t="s">
        <v>687</v>
      </c>
      <c r="U789">
        <v>0</v>
      </c>
      <c r="V789" t="s">
        <v>687</v>
      </c>
      <c r="X789" t="s">
        <v>687</v>
      </c>
      <c r="Y789">
        <v>0</v>
      </c>
      <c r="AA789">
        <v>0</v>
      </c>
      <c r="AB789" t="s">
        <v>687</v>
      </c>
      <c r="AC789">
        <v>0</v>
      </c>
      <c r="AD789" t="s">
        <v>687</v>
      </c>
      <c r="AE789">
        <v>47001150</v>
      </c>
      <c r="AF789">
        <v>1</v>
      </c>
      <c r="AG789">
        <v>47000208</v>
      </c>
      <c r="AI789" s="2"/>
      <c r="AJ789" t="s">
        <v>1320</v>
      </c>
    </row>
    <row r="790" spans="1:36" x14ac:dyDescent="0.25">
      <c r="A790" t="s">
        <v>634</v>
      </c>
      <c r="B790">
        <v>949</v>
      </c>
      <c r="C790">
        <v>3</v>
      </c>
      <c r="D790" t="s">
        <v>914</v>
      </c>
      <c r="E790">
        <v>400</v>
      </c>
      <c r="F790">
        <v>13</v>
      </c>
      <c r="G790" t="s">
        <v>687</v>
      </c>
      <c r="H790" t="s">
        <v>702</v>
      </c>
      <c r="I790">
        <v>0</v>
      </c>
      <c r="J790" t="s">
        <v>687</v>
      </c>
      <c r="K790">
        <v>0</v>
      </c>
      <c r="L790" t="s">
        <v>687</v>
      </c>
      <c r="M790">
        <v>0</v>
      </c>
      <c r="N790" t="s">
        <v>687</v>
      </c>
      <c r="O790">
        <v>0</v>
      </c>
      <c r="P790" t="s">
        <v>687</v>
      </c>
      <c r="Q790" s="2">
        <v>0</v>
      </c>
      <c r="R790" t="s">
        <v>687</v>
      </c>
      <c r="S790">
        <v>0</v>
      </c>
      <c r="T790" t="s">
        <v>687</v>
      </c>
      <c r="U790">
        <v>0</v>
      </c>
      <c r="V790" t="s">
        <v>687</v>
      </c>
      <c r="X790" t="s">
        <v>687</v>
      </c>
      <c r="Y790" s="11" t="s">
        <v>702</v>
      </c>
      <c r="Z790">
        <v>1</v>
      </c>
      <c r="AA790">
        <v>0</v>
      </c>
      <c r="AB790" t="s">
        <v>687</v>
      </c>
      <c r="AC790">
        <v>0</v>
      </c>
      <c r="AD790" t="s">
        <v>687</v>
      </c>
      <c r="AE790">
        <v>67000516</v>
      </c>
      <c r="AG790">
        <v>67000515</v>
      </c>
      <c r="AH790">
        <v>1</v>
      </c>
      <c r="AI790" s="2"/>
      <c r="AJ790" t="s">
        <v>1318</v>
      </c>
    </row>
    <row r="791" spans="1:36" x14ac:dyDescent="0.25">
      <c r="A791" t="s">
        <v>154</v>
      </c>
      <c r="B791">
        <v>384</v>
      </c>
      <c r="C791">
        <v>1</v>
      </c>
      <c r="D791" t="s">
        <v>764</v>
      </c>
      <c r="E791">
        <v>787</v>
      </c>
      <c r="F791">
        <v>13</v>
      </c>
      <c r="G791" t="s">
        <v>687</v>
      </c>
      <c r="H791" t="s">
        <v>691</v>
      </c>
      <c r="I791" t="s">
        <v>688</v>
      </c>
      <c r="J791" t="s">
        <v>687</v>
      </c>
      <c r="K791" t="s">
        <v>687</v>
      </c>
      <c r="L791" t="s">
        <v>687</v>
      </c>
      <c r="M791" t="s">
        <v>687</v>
      </c>
      <c r="N791" t="s">
        <v>687</v>
      </c>
      <c r="O791" t="s">
        <v>691</v>
      </c>
      <c r="P791" t="s">
        <v>687</v>
      </c>
      <c r="Q791" s="2">
        <v>0</v>
      </c>
      <c r="R791" t="s">
        <v>687</v>
      </c>
      <c r="S791" t="s">
        <v>688</v>
      </c>
      <c r="T791" t="s">
        <v>687</v>
      </c>
      <c r="U791">
        <v>0</v>
      </c>
      <c r="V791" t="s">
        <v>687</v>
      </c>
      <c r="X791" t="s">
        <v>687</v>
      </c>
      <c r="Y791" t="s">
        <v>687</v>
      </c>
      <c r="Z791">
        <v>1</v>
      </c>
      <c r="AA791">
        <v>0</v>
      </c>
      <c r="AB791" t="s">
        <v>687</v>
      </c>
      <c r="AC791">
        <v>0</v>
      </c>
      <c r="AD791" t="s">
        <v>687</v>
      </c>
      <c r="AE791">
        <v>9000822</v>
      </c>
      <c r="AF791">
        <v>1</v>
      </c>
      <c r="AG791">
        <v>9000821</v>
      </c>
      <c r="AH791">
        <v>1</v>
      </c>
      <c r="AI791" s="2"/>
      <c r="AJ791" t="s">
        <v>1318</v>
      </c>
    </row>
    <row r="792" spans="1:36" x14ac:dyDescent="0.25">
      <c r="A792" t="s">
        <v>1145</v>
      </c>
      <c r="B792">
        <v>7025</v>
      </c>
      <c r="C792">
        <v>1</v>
      </c>
      <c r="D792" t="s">
        <v>764</v>
      </c>
      <c r="E792">
        <v>787</v>
      </c>
      <c r="F792">
        <v>13</v>
      </c>
      <c r="G792" t="s">
        <v>687</v>
      </c>
      <c r="H792" t="s">
        <v>687</v>
      </c>
      <c r="I792" t="s">
        <v>688</v>
      </c>
      <c r="J792" t="s">
        <v>687</v>
      </c>
      <c r="K792" t="s">
        <v>688</v>
      </c>
      <c r="L792" t="s">
        <v>687</v>
      </c>
      <c r="M792" t="s">
        <v>687</v>
      </c>
      <c r="N792" t="s">
        <v>687</v>
      </c>
      <c r="O792">
        <v>0</v>
      </c>
      <c r="P792" t="s">
        <v>687</v>
      </c>
      <c r="Q792" s="2">
        <v>0</v>
      </c>
      <c r="R792" t="s">
        <v>687</v>
      </c>
      <c r="S792" t="s">
        <v>687</v>
      </c>
      <c r="T792" t="s">
        <v>687</v>
      </c>
      <c r="U792">
        <v>0</v>
      </c>
      <c r="V792" t="s">
        <v>687</v>
      </c>
      <c r="X792" t="s">
        <v>687</v>
      </c>
      <c r="Y792" t="s">
        <v>688</v>
      </c>
      <c r="Z792">
        <v>1</v>
      </c>
      <c r="AA792">
        <v>0</v>
      </c>
      <c r="AB792" t="s">
        <v>687</v>
      </c>
      <c r="AC792">
        <v>0</v>
      </c>
      <c r="AD792" t="s">
        <v>687</v>
      </c>
      <c r="AE792">
        <v>11000344</v>
      </c>
      <c r="AF792">
        <v>1</v>
      </c>
      <c r="AG792">
        <v>11000085</v>
      </c>
      <c r="AH792">
        <v>1</v>
      </c>
      <c r="AI792" s="2"/>
      <c r="AJ792" t="s">
        <v>1320</v>
      </c>
    </row>
    <row r="793" spans="1:36" x14ac:dyDescent="0.25">
      <c r="A793" t="s">
        <v>651</v>
      </c>
      <c r="B793">
        <v>6780</v>
      </c>
      <c r="C793">
        <v>1</v>
      </c>
      <c r="D793" t="s">
        <v>764</v>
      </c>
      <c r="E793">
        <v>661</v>
      </c>
      <c r="F793">
        <v>9</v>
      </c>
      <c r="G793" t="s">
        <v>687</v>
      </c>
      <c r="H793" t="s">
        <v>691</v>
      </c>
      <c r="I793" t="s">
        <v>691</v>
      </c>
      <c r="J793" t="s">
        <v>687</v>
      </c>
      <c r="K793" t="s">
        <v>691</v>
      </c>
      <c r="L793" t="s">
        <v>687</v>
      </c>
      <c r="M793" t="s">
        <v>687</v>
      </c>
      <c r="N793" t="s">
        <v>687</v>
      </c>
      <c r="O793">
        <v>0</v>
      </c>
      <c r="P793" t="s">
        <v>687</v>
      </c>
      <c r="Q793" s="2">
        <v>0</v>
      </c>
      <c r="R793" t="s">
        <v>687</v>
      </c>
      <c r="S793" t="s">
        <v>691</v>
      </c>
      <c r="T793" t="s">
        <v>687</v>
      </c>
      <c r="U793">
        <v>0</v>
      </c>
      <c r="V793" t="s">
        <v>687</v>
      </c>
      <c r="X793" t="s">
        <v>687</v>
      </c>
      <c r="Y793" t="s">
        <v>691</v>
      </c>
      <c r="Z793">
        <v>1</v>
      </c>
      <c r="AA793">
        <v>0</v>
      </c>
      <c r="AB793" t="s">
        <v>687</v>
      </c>
      <c r="AC793">
        <v>0</v>
      </c>
      <c r="AD793" t="s">
        <v>687</v>
      </c>
      <c r="AE793">
        <v>20000846</v>
      </c>
      <c r="AF793">
        <v>1</v>
      </c>
      <c r="AG793">
        <v>20000261</v>
      </c>
      <c r="AH793">
        <v>1</v>
      </c>
      <c r="AI793" s="2"/>
      <c r="AJ793" t="s">
        <v>1318</v>
      </c>
    </row>
    <row r="794" spans="1:36" x14ac:dyDescent="0.25">
      <c r="A794" t="s">
        <v>951</v>
      </c>
      <c r="B794">
        <v>1113</v>
      </c>
      <c r="C794">
        <v>1</v>
      </c>
      <c r="D794" t="s">
        <v>686</v>
      </c>
      <c r="E794">
        <v>787</v>
      </c>
      <c r="F794">
        <v>1</v>
      </c>
      <c r="G794" t="s">
        <v>687</v>
      </c>
      <c r="H794" t="s">
        <v>1303</v>
      </c>
      <c r="I794">
        <v>0</v>
      </c>
      <c r="J794" t="s">
        <v>687</v>
      </c>
      <c r="K794">
        <v>0</v>
      </c>
      <c r="L794" t="s">
        <v>687</v>
      </c>
      <c r="M794">
        <v>0</v>
      </c>
      <c r="N794" t="s">
        <v>687</v>
      </c>
      <c r="O794">
        <v>0</v>
      </c>
      <c r="P794" t="s">
        <v>687</v>
      </c>
      <c r="Q794" s="2">
        <v>0</v>
      </c>
      <c r="R794" t="s">
        <v>687</v>
      </c>
      <c r="S794">
        <v>0</v>
      </c>
      <c r="T794" t="s">
        <v>687</v>
      </c>
      <c r="U794">
        <v>0</v>
      </c>
      <c r="V794" t="s">
        <v>687</v>
      </c>
      <c r="X794" t="s">
        <v>687</v>
      </c>
      <c r="Y794">
        <v>0</v>
      </c>
      <c r="AA794">
        <v>0</v>
      </c>
      <c r="AB794" t="s">
        <v>687</v>
      </c>
      <c r="AC794">
        <v>0</v>
      </c>
      <c r="AD794" t="s">
        <v>687</v>
      </c>
      <c r="AE794">
        <v>1000466</v>
      </c>
      <c r="AG794">
        <v>1000445</v>
      </c>
      <c r="AI794" s="2"/>
      <c r="AJ794" t="s">
        <v>1319</v>
      </c>
    </row>
    <row r="795" spans="1:36" x14ac:dyDescent="0.25">
      <c r="A795" t="s">
        <v>1085</v>
      </c>
      <c r="B795">
        <v>6433</v>
      </c>
      <c r="C795">
        <v>1</v>
      </c>
      <c r="D795" t="s">
        <v>764</v>
      </c>
      <c r="E795">
        <v>791</v>
      </c>
      <c r="F795">
        <v>9</v>
      </c>
      <c r="G795" t="s">
        <v>687</v>
      </c>
      <c r="H795" t="s">
        <v>687</v>
      </c>
      <c r="I795" t="s">
        <v>688</v>
      </c>
      <c r="J795" t="s">
        <v>687</v>
      </c>
      <c r="K795" t="s">
        <v>688</v>
      </c>
      <c r="L795" t="s">
        <v>687</v>
      </c>
      <c r="M795" t="s">
        <v>687</v>
      </c>
      <c r="N795" t="s">
        <v>687</v>
      </c>
      <c r="O795" t="s">
        <v>687</v>
      </c>
      <c r="P795" t="s">
        <v>687</v>
      </c>
      <c r="Q795" s="2">
        <v>0</v>
      </c>
      <c r="R795" t="s">
        <v>687</v>
      </c>
      <c r="S795" t="s">
        <v>687</v>
      </c>
      <c r="T795" t="s">
        <v>687</v>
      </c>
      <c r="U795">
        <v>0</v>
      </c>
      <c r="V795" t="s">
        <v>687</v>
      </c>
      <c r="X795" t="s">
        <v>687</v>
      </c>
      <c r="Y795" t="s">
        <v>687</v>
      </c>
      <c r="Z795">
        <v>1</v>
      </c>
      <c r="AA795">
        <v>0</v>
      </c>
      <c r="AB795" t="s">
        <v>687</v>
      </c>
      <c r="AC795">
        <v>0</v>
      </c>
      <c r="AD795" t="s">
        <v>687</v>
      </c>
      <c r="AE795">
        <v>19000459</v>
      </c>
      <c r="AF795">
        <v>1</v>
      </c>
      <c r="AG795">
        <v>19000112</v>
      </c>
      <c r="AH795">
        <v>1</v>
      </c>
      <c r="AI795" s="2"/>
      <c r="AJ795" t="s">
        <v>1320</v>
      </c>
    </row>
    <row r="796" spans="1:36" x14ac:dyDescent="0.25">
      <c r="A796" t="s">
        <v>959</v>
      </c>
      <c r="B796">
        <v>1204</v>
      </c>
      <c r="C796">
        <v>1</v>
      </c>
      <c r="D796" t="s">
        <v>764</v>
      </c>
      <c r="E796">
        <v>791</v>
      </c>
      <c r="F796">
        <v>9</v>
      </c>
      <c r="G796" t="s">
        <v>687</v>
      </c>
      <c r="H796" t="s">
        <v>687</v>
      </c>
      <c r="I796" t="s">
        <v>688</v>
      </c>
      <c r="J796" t="s">
        <v>687</v>
      </c>
      <c r="K796" t="s">
        <v>688</v>
      </c>
      <c r="L796" t="s">
        <v>687</v>
      </c>
      <c r="M796" t="s">
        <v>687</v>
      </c>
      <c r="N796" t="s">
        <v>687</v>
      </c>
      <c r="O796">
        <v>0</v>
      </c>
      <c r="P796" t="s">
        <v>687</v>
      </c>
      <c r="Q796" s="2">
        <v>0</v>
      </c>
      <c r="R796" t="s">
        <v>687</v>
      </c>
      <c r="S796" t="s">
        <v>687</v>
      </c>
      <c r="T796" t="s">
        <v>687</v>
      </c>
      <c r="U796">
        <v>0</v>
      </c>
      <c r="V796" t="s">
        <v>687</v>
      </c>
      <c r="X796" t="s">
        <v>687</v>
      </c>
      <c r="Y796" t="s">
        <v>688</v>
      </c>
      <c r="Z796">
        <v>1</v>
      </c>
      <c r="AA796">
        <v>0</v>
      </c>
      <c r="AB796" t="s">
        <v>687</v>
      </c>
      <c r="AC796">
        <v>0</v>
      </c>
      <c r="AD796" t="s">
        <v>687</v>
      </c>
      <c r="AE796">
        <v>20000208</v>
      </c>
      <c r="AF796">
        <v>1</v>
      </c>
      <c r="AG796">
        <v>20000207</v>
      </c>
      <c r="AH796">
        <v>1</v>
      </c>
      <c r="AI796" s="2"/>
      <c r="AJ796" t="s">
        <v>1320</v>
      </c>
    </row>
    <row r="797" spans="1:36" x14ac:dyDescent="0.25">
      <c r="A797" t="s">
        <v>955</v>
      </c>
      <c r="B797">
        <v>1118</v>
      </c>
      <c r="C797">
        <v>1</v>
      </c>
      <c r="D797" t="s">
        <v>686</v>
      </c>
      <c r="E797">
        <v>825</v>
      </c>
      <c r="F797">
        <v>5</v>
      </c>
      <c r="G797" t="s">
        <v>687</v>
      </c>
      <c r="H797" t="s">
        <v>1303</v>
      </c>
      <c r="I797">
        <v>0</v>
      </c>
      <c r="J797" t="s">
        <v>687</v>
      </c>
      <c r="K797">
        <v>0</v>
      </c>
      <c r="L797" t="s">
        <v>687</v>
      </c>
      <c r="M797">
        <v>0</v>
      </c>
      <c r="N797" t="s">
        <v>687</v>
      </c>
      <c r="O797">
        <v>0</v>
      </c>
      <c r="P797" t="s">
        <v>687</v>
      </c>
      <c r="Q797" s="2">
        <v>0</v>
      </c>
      <c r="R797" t="s">
        <v>687</v>
      </c>
      <c r="S797">
        <v>0</v>
      </c>
      <c r="T797" t="s">
        <v>687</v>
      </c>
      <c r="U797">
        <v>0</v>
      </c>
      <c r="V797" t="s">
        <v>687</v>
      </c>
      <c r="X797" t="s">
        <v>687</v>
      </c>
      <c r="Y797">
        <v>0</v>
      </c>
      <c r="AA797">
        <v>0</v>
      </c>
      <c r="AB797" t="s">
        <v>687</v>
      </c>
      <c r="AC797">
        <v>0</v>
      </c>
      <c r="AD797" t="s">
        <v>687</v>
      </c>
      <c r="AE797">
        <v>2000900</v>
      </c>
      <c r="AG797">
        <v>2000899</v>
      </c>
      <c r="AI797" s="2"/>
      <c r="AJ797" t="s">
        <v>1319</v>
      </c>
    </row>
    <row r="798" spans="1:36" x14ac:dyDescent="0.25">
      <c r="A798" t="s">
        <v>817</v>
      </c>
      <c r="B798">
        <v>386</v>
      </c>
      <c r="C798">
        <v>1</v>
      </c>
      <c r="D798" t="s">
        <v>764</v>
      </c>
      <c r="E798">
        <v>791</v>
      </c>
      <c r="F798">
        <v>5</v>
      </c>
      <c r="G798" t="s">
        <v>687</v>
      </c>
      <c r="H798" t="s">
        <v>702</v>
      </c>
      <c r="I798" t="s">
        <v>691</v>
      </c>
      <c r="J798" t="s">
        <v>687</v>
      </c>
      <c r="K798" t="s">
        <v>691</v>
      </c>
      <c r="L798" t="s">
        <v>687</v>
      </c>
      <c r="M798" t="s">
        <v>687</v>
      </c>
      <c r="N798" t="s">
        <v>687</v>
      </c>
      <c r="O798" t="s">
        <v>687</v>
      </c>
      <c r="P798" t="s">
        <v>687</v>
      </c>
      <c r="Q798" s="2">
        <v>0</v>
      </c>
      <c r="R798" t="s">
        <v>687</v>
      </c>
      <c r="S798" t="s">
        <v>690</v>
      </c>
      <c r="T798" t="s">
        <v>687</v>
      </c>
      <c r="U798">
        <v>0</v>
      </c>
      <c r="V798" t="s">
        <v>687</v>
      </c>
      <c r="X798" t="s">
        <v>687</v>
      </c>
      <c r="Y798" t="s">
        <v>702</v>
      </c>
      <c r="Z798">
        <v>1</v>
      </c>
      <c r="AA798">
        <v>0</v>
      </c>
      <c r="AB798" t="s">
        <v>687</v>
      </c>
      <c r="AC798">
        <v>0</v>
      </c>
      <c r="AD798" t="s">
        <v>687</v>
      </c>
      <c r="AE798">
        <v>19000132</v>
      </c>
      <c r="AF798">
        <v>1</v>
      </c>
      <c r="AG798">
        <v>19000131</v>
      </c>
      <c r="AH798">
        <v>1</v>
      </c>
      <c r="AI798" s="2"/>
      <c r="AJ798" t="s">
        <v>1318</v>
      </c>
    </row>
    <row r="799" spans="1:36" x14ac:dyDescent="0.25">
      <c r="A799" t="s">
        <v>1087</v>
      </c>
      <c r="B799">
        <v>6471</v>
      </c>
      <c r="C799">
        <v>1</v>
      </c>
      <c r="D799" t="s">
        <v>764</v>
      </c>
      <c r="E799">
        <v>779</v>
      </c>
      <c r="F799">
        <v>5</v>
      </c>
      <c r="G799" t="s">
        <v>687</v>
      </c>
      <c r="H799" t="s">
        <v>702</v>
      </c>
      <c r="I799" t="s">
        <v>691</v>
      </c>
      <c r="J799" t="s">
        <v>687</v>
      </c>
      <c r="K799" t="s">
        <v>691</v>
      </c>
      <c r="L799" t="s">
        <v>687</v>
      </c>
      <c r="M799" t="s">
        <v>687</v>
      </c>
      <c r="N799" t="s">
        <v>687</v>
      </c>
      <c r="O799" t="s">
        <v>687</v>
      </c>
      <c r="P799" t="s">
        <v>687</v>
      </c>
      <c r="Q799" s="2">
        <v>0</v>
      </c>
      <c r="R799" t="s">
        <v>687</v>
      </c>
      <c r="S799" t="s">
        <v>691</v>
      </c>
      <c r="T799" t="s">
        <v>687</v>
      </c>
      <c r="U799">
        <v>0</v>
      </c>
      <c r="V799" t="s">
        <v>687</v>
      </c>
      <c r="X799" t="s">
        <v>687</v>
      </c>
      <c r="Y799" t="s">
        <v>702</v>
      </c>
      <c r="Z799">
        <v>1</v>
      </c>
      <c r="AA799">
        <v>0</v>
      </c>
      <c r="AB799" t="s">
        <v>687</v>
      </c>
      <c r="AC799">
        <v>0</v>
      </c>
      <c r="AD799" t="s">
        <v>687</v>
      </c>
      <c r="AE799">
        <v>20000842</v>
      </c>
      <c r="AF799">
        <v>1</v>
      </c>
      <c r="AG799">
        <v>20000232</v>
      </c>
      <c r="AH799">
        <v>1</v>
      </c>
      <c r="AI799" s="2"/>
      <c r="AJ799" t="s">
        <v>1318</v>
      </c>
    </row>
    <row r="800" spans="1:36" x14ac:dyDescent="0.25">
      <c r="A800" t="s">
        <v>953</v>
      </c>
      <c r="B800">
        <v>1116</v>
      </c>
      <c r="C800">
        <v>1</v>
      </c>
      <c r="D800" t="s">
        <v>686</v>
      </c>
      <c r="E800">
        <v>851</v>
      </c>
      <c r="F800">
        <v>17</v>
      </c>
      <c r="G800" t="s">
        <v>687</v>
      </c>
      <c r="H800" t="s">
        <v>1303</v>
      </c>
      <c r="I800">
        <v>0</v>
      </c>
      <c r="J800" t="s">
        <v>687</v>
      </c>
      <c r="K800">
        <v>0</v>
      </c>
      <c r="L800" t="s">
        <v>687</v>
      </c>
      <c r="M800">
        <v>0</v>
      </c>
      <c r="N800" t="s">
        <v>687</v>
      </c>
      <c r="O800">
        <v>0</v>
      </c>
      <c r="P800" t="s">
        <v>687</v>
      </c>
      <c r="Q800" s="2">
        <v>0</v>
      </c>
      <c r="R800" t="s">
        <v>687</v>
      </c>
      <c r="S800">
        <v>0</v>
      </c>
      <c r="T800" t="s">
        <v>687</v>
      </c>
      <c r="U800">
        <v>0</v>
      </c>
      <c r="V800" t="s">
        <v>687</v>
      </c>
      <c r="X800" t="s">
        <v>687</v>
      </c>
      <c r="Y800">
        <v>0</v>
      </c>
      <c r="AA800">
        <v>0</v>
      </c>
      <c r="AB800" t="s">
        <v>687</v>
      </c>
      <c r="AC800">
        <v>0</v>
      </c>
      <c r="AD800" t="s">
        <v>687</v>
      </c>
      <c r="AE800">
        <v>15001072</v>
      </c>
      <c r="AG800">
        <v>15001071</v>
      </c>
      <c r="AI800" s="2"/>
      <c r="AJ800" t="s">
        <v>1319</v>
      </c>
    </row>
    <row r="801" spans="1:36" x14ac:dyDescent="0.25">
      <c r="A801" t="s">
        <v>818</v>
      </c>
      <c r="B801">
        <v>387</v>
      </c>
      <c r="C801">
        <v>1</v>
      </c>
      <c r="D801" t="s">
        <v>764</v>
      </c>
      <c r="E801">
        <v>787</v>
      </c>
      <c r="F801">
        <v>13</v>
      </c>
      <c r="G801" t="s">
        <v>687</v>
      </c>
      <c r="H801" t="s">
        <v>688</v>
      </c>
      <c r="I801" t="s">
        <v>688</v>
      </c>
      <c r="J801" t="s">
        <v>687</v>
      </c>
      <c r="K801" t="s">
        <v>1322</v>
      </c>
      <c r="L801" t="s">
        <v>687</v>
      </c>
      <c r="M801" t="s">
        <v>688</v>
      </c>
      <c r="N801" t="s">
        <v>687</v>
      </c>
      <c r="O801">
        <v>0</v>
      </c>
      <c r="P801" t="s">
        <v>687</v>
      </c>
      <c r="Q801" s="2">
        <v>0</v>
      </c>
      <c r="R801" t="s">
        <v>687</v>
      </c>
      <c r="S801" t="s">
        <v>688</v>
      </c>
      <c r="T801" t="s">
        <v>687</v>
      </c>
      <c r="U801">
        <v>0</v>
      </c>
      <c r="V801" t="s">
        <v>687</v>
      </c>
      <c r="X801" t="s">
        <v>687</v>
      </c>
      <c r="Y801" t="s">
        <v>688</v>
      </c>
      <c r="Z801">
        <v>1</v>
      </c>
      <c r="AA801">
        <v>0</v>
      </c>
      <c r="AB801" t="s">
        <v>687</v>
      </c>
      <c r="AC801">
        <v>0</v>
      </c>
      <c r="AD801" t="s">
        <v>687</v>
      </c>
      <c r="AE801">
        <v>9001090</v>
      </c>
      <c r="AF801">
        <v>1</v>
      </c>
      <c r="AG801">
        <v>9001089</v>
      </c>
      <c r="AH801">
        <v>1</v>
      </c>
      <c r="AI801" s="2"/>
      <c r="AJ801" t="s">
        <v>1320</v>
      </c>
    </row>
    <row r="802" spans="1:36" x14ac:dyDescent="0.25">
      <c r="A802" t="s">
        <v>78</v>
      </c>
      <c r="B802">
        <v>202</v>
      </c>
      <c r="C802">
        <v>1</v>
      </c>
      <c r="D802" t="s">
        <v>692</v>
      </c>
      <c r="E802">
        <v>420</v>
      </c>
      <c r="F802">
        <v>10</v>
      </c>
      <c r="G802" t="s">
        <v>687</v>
      </c>
      <c r="H802" t="s">
        <v>702</v>
      </c>
      <c r="I802" t="s">
        <v>691</v>
      </c>
      <c r="J802" t="s">
        <v>687</v>
      </c>
      <c r="K802" t="s">
        <v>691</v>
      </c>
      <c r="L802" t="s">
        <v>687</v>
      </c>
      <c r="M802" t="s">
        <v>687</v>
      </c>
      <c r="N802" t="s">
        <v>687</v>
      </c>
      <c r="O802" t="s">
        <v>691</v>
      </c>
      <c r="P802" t="s">
        <v>687</v>
      </c>
      <c r="Q802" s="2">
        <v>0</v>
      </c>
      <c r="R802">
        <v>0</v>
      </c>
      <c r="S802">
        <v>0</v>
      </c>
      <c r="T802">
        <v>0</v>
      </c>
      <c r="U802" t="s">
        <v>691</v>
      </c>
      <c r="V802" t="s">
        <v>687</v>
      </c>
      <c r="X802" t="s">
        <v>687</v>
      </c>
      <c r="Y802" t="s">
        <v>702</v>
      </c>
      <c r="Z802">
        <v>2</v>
      </c>
      <c r="AA802" t="s">
        <v>690</v>
      </c>
      <c r="AB802" t="s">
        <v>687</v>
      </c>
      <c r="AC802" t="s">
        <v>702</v>
      </c>
      <c r="AD802" t="s">
        <v>687</v>
      </c>
      <c r="AE802">
        <v>46000037</v>
      </c>
      <c r="AF802">
        <v>1</v>
      </c>
      <c r="AG802">
        <v>46000009</v>
      </c>
      <c r="AH802">
        <v>1</v>
      </c>
      <c r="AI802" s="2"/>
      <c r="AJ802" t="s">
        <v>1318</v>
      </c>
    </row>
    <row r="803" spans="1:36" x14ac:dyDescent="0.25">
      <c r="A803" t="s">
        <v>292</v>
      </c>
      <c r="B803">
        <v>632</v>
      </c>
      <c r="C803">
        <v>1</v>
      </c>
      <c r="D803" t="s">
        <v>748</v>
      </c>
      <c r="E803">
        <v>657</v>
      </c>
      <c r="F803">
        <v>9</v>
      </c>
      <c r="G803" t="s">
        <v>687</v>
      </c>
      <c r="H803" t="s">
        <v>691</v>
      </c>
      <c r="I803" t="s">
        <v>688</v>
      </c>
      <c r="J803" t="s">
        <v>687</v>
      </c>
      <c r="K803" t="s">
        <v>688</v>
      </c>
      <c r="L803" t="s">
        <v>687</v>
      </c>
      <c r="M803" t="s">
        <v>687</v>
      </c>
      <c r="N803" t="s">
        <v>687</v>
      </c>
      <c r="O803" t="s">
        <v>688</v>
      </c>
      <c r="P803" t="s">
        <v>687</v>
      </c>
      <c r="Q803" s="2">
        <v>0</v>
      </c>
      <c r="R803">
        <v>0</v>
      </c>
      <c r="S803">
        <v>0</v>
      </c>
      <c r="T803">
        <v>0</v>
      </c>
      <c r="U803" t="s">
        <v>688</v>
      </c>
      <c r="V803" t="s">
        <v>687</v>
      </c>
      <c r="X803" t="s">
        <v>687</v>
      </c>
      <c r="Y803" t="s">
        <v>687</v>
      </c>
      <c r="Z803">
        <v>2</v>
      </c>
      <c r="AA803" t="s">
        <v>688</v>
      </c>
      <c r="AB803" t="s">
        <v>687</v>
      </c>
      <c r="AC803" t="s">
        <v>688</v>
      </c>
      <c r="AD803" t="s">
        <v>687</v>
      </c>
      <c r="AE803">
        <v>25000103</v>
      </c>
      <c r="AF803">
        <v>1</v>
      </c>
      <c r="AG803">
        <v>25000059</v>
      </c>
      <c r="AH803">
        <v>1</v>
      </c>
      <c r="AI803" s="2"/>
      <c r="AJ803" s="11" t="s">
        <v>1319</v>
      </c>
    </row>
    <row r="804" spans="1:36" x14ac:dyDescent="0.25">
      <c r="A804" t="s">
        <v>232</v>
      </c>
      <c r="B804">
        <v>526</v>
      </c>
      <c r="C804">
        <v>1</v>
      </c>
      <c r="D804" t="s">
        <v>757</v>
      </c>
      <c r="E804">
        <v>710</v>
      </c>
      <c r="F804">
        <v>9</v>
      </c>
      <c r="G804" t="s">
        <v>687</v>
      </c>
      <c r="H804" t="s">
        <v>702</v>
      </c>
      <c r="I804" t="s">
        <v>691</v>
      </c>
      <c r="J804" t="s">
        <v>687</v>
      </c>
      <c r="K804" t="s">
        <v>688</v>
      </c>
      <c r="L804" t="s">
        <v>687</v>
      </c>
      <c r="M804" t="s">
        <v>687</v>
      </c>
      <c r="N804" t="s">
        <v>687</v>
      </c>
      <c r="O804" t="s">
        <v>687</v>
      </c>
      <c r="P804" t="s">
        <v>687</v>
      </c>
      <c r="Q804" s="2">
        <v>0</v>
      </c>
      <c r="R804" t="s">
        <v>687</v>
      </c>
      <c r="S804" t="s">
        <v>702</v>
      </c>
      <c r="T804" t="s">
        <v>687</v>
      </c>
      <c r="U804">
        <v>0</v>
      </c>
      <c r="V804" t="s">
        <v>687</v>
      </c>
      <c r="X804" t="s">
        <v>687</v>
      </c>
      <c r="Y804" t="s">
        <v>690</v>
      </c>
      <c r="Z804">
        <v>1</v>
      </c>
      <c r="AA804">
        <v>0</v>
      </c>
      <c r="AB804" t="s">
        <v>687</v>
      </c>
      <c r="AC804">
        <v>0</v>
      </c>
      <c r="AD804" t="s">
        <v>687</v>
      </c>
      <c r="AE804">
        <v>21000866</v>
      </c>
      <c r="AF804">
        <v>1</v>
      </c>
      <c r="AG804">
        <v>21000320</v>
      </c>
      <c r="AH804">
        <v>1</v>
      </c>
      <c r="AI804" s="2"/>
      <c r="AJ804" t="s">
        <v>1318</v>
      </c>
    </row>
    <row r="805" spans="1:36" x14ac:dyDescent="0.25">
      <c r="A805" t="s">
        <v>882</v>
      </c>
      <c r="B805">
        <v>633</v>
      </c>
      <c r="C805">
        <v>1</v>
      </c>
      <c r="D805" t="s">
        <v>748</v>
      </c>
      <c r="E805">
        <v>657</v>
      </c>
      <c r="F805">
        <v>2</v>
      </c>
      <c r="G805" t="s">
        <v>687</v>
      </c>
      <c r="H805" t="s">
        <v>688</v>
      </c>
      <c r="I805" t="s">
        <v>688</v>
      </c>
      <c r="J805" t="s">
        <v>687</v>
      </c>
      <c r="K805" t="s">
        <v>1322</v>
      </c>
      <c r="L805" t="s">
        <v>687</v>
      </c>
      <c r="M805" t="s">
        <v>688</v>
      </c>
      <c r="N805" t="s">
        <v>687</v>
      </c>
      <c r="O805" t="s">
        <v>688</v>
      </c>
      <c r="P805" t="s">
        <v>687</v>
      </c>
      <c r="Q805" s="2">
        <v>0</v>
      </c>
      <c r="R805" t="s">
        <v>687</v>
      </c>
      <c r="S805">
        <v>0</v>
      </c>
      <c r="T805" t="s">
        <v>687</v>
      </c>
      <c r="U805">
        <v>0</v>
      </c>
      <c r="V805" t="s">
        <v>687</v>
      </c>
      <c r="X805" t="s">
        <v>687</v>
      </c>
      <c r="Y805" t="s">
        <v>688</v>
      </c>
      <c r="Z805">
        <v>1</v>
      </c>
      <c r="AA805">
        <v>0</v>
      </c>
      <c r="AB805" t="s">
        <v>687</v>
      </c>
      <c r="AC805">
        <v>0</v>
      </c>
      <c r="AD805" t="s">
        <v>687</v>
      </c>
      <c r="AE805">
        <v>25003205</v>
      </c>
      <c r="AG805">
        <v>25003204</v>
      </c>
      <c r="AH805">
        <v>1</v>
      </c>
      <c r="AI805" s="2"/>
      <c r="AJ805" t="s">
        <v>1320</v>
      </c>
    </row>
    <row r="806" spans="1:36" x14ac:dyDescent="0.25">
      <c r="A806" t="s">
        <v>1010</v>
      </c>
      <c r="B806">
        <v>1814</v>
      </c>
      <c r="C806">
        <v>1</v>
      </c>
      <c r="D806" t="s">
        <v>748</v>
      </c>
      <c r="E806">
        <v>657</v>
      </c>
      <c r="F806">
        <v>17</v>
      </c>
      <c r="G806" t="s">
        <v>687</v>
      </c>
      <c r="H806" t="s">
        <v>1303</v>
      </c>
      <c r="I806">
        <v>0</v>
      </c>
      <c r="J806" t="s">
        <v>687</v>
      </c>
      <c r="K806">
        <v>0</v>
      </c>
      <c r="L806" t="s">
        <v>687</v>
      </c>
      <c r="M806">
        <v>0</v>
      </c>
      <c r="N806" t="s">
        <v>687</v>
      </c>
      <c r="O806">
        <v>0</v>
      </c>
      <c r="P806" t="s">
        <v>687</v>
      </c>
      <c r="Q806" s="2">
        <v>0</v>
      </c>
      <c r="R806" t="s">
        <v>687</v>
      </c>
      <c r="S806">
        <v>0</v>
      </c>
      <c r="T806" t="s">
        <v>687</v>
      </c>
      <c r="U806">
        <v>0</v>
      </c>
      <c r="V806" t="s">
        <v>687</v>
      </c>
      <c r="X806" t="s">
        <v>687</v>
      </c>
      <c r="Y806">
        <v>0</v>
      </c>
      <c r="AA806">
        <v>0</v>
      </c>
      <c r="AB806" t="s">
        <v>687</v>
      </c>
      <c r="AC806">
        <v>0</v>
      </c>
      <c r="AD806" t="s">
        <v>687</v>
      </c>
      <c r="AE806" t="s">
        <v>806</v>
      </c>
      <c r="AG806" t="s">
        <v>806</v>
      </c>
      <c r="AI806" s="2"/>
      <c r="AJ806" t="s">
        <v>1319</v>
      </c>
    </row>
    <row r="807" spans="1:36" x14ac:dyDescent="0.25">
      <c r="A807" t="s">
        <v>1011</v>
      </c>
      <c r="B807">
        <v>1815</v>
      </c>
      <c r="C807">
        <v>1</v>
      </c>
      <c r="D807" t="s">
        <v>748</v>
      </c>
      <c r="E807">
        <v>657</v>
      </c>
      <c r="F807">
        <v>17</v>
      </c>
      <c r="G807" t="s">
        <v>687</v>
      </c>
      <c r="H807" t="s">
        <v>1303</v>
      </c>
      <c r="I807">
        <v>0</v>
      </c>
      <c r="J807" t="s">
        <v>687</v>
      </c>
      <c r="K807">
        <v>0</v>
      </c>
      <c r="L807" t="s">
        <v>687</v>
      </c>
      <c r="M807">
        <v>0</v>
      </c>
      <c r="N807" t="s">
        <v>687</v>
      </c>
      <c r="O807">
        <v>0</v>
      </c>
      <c r="P807" t="s">
        <v>687</v>
      </c>
      <c r="Q807" s="2">
        <v>0</v>
      </c>
      <c r="R807" t="s">
        <v>687</v>
      </c>
      <c r="S807">
        <v>0</v>
      </c>
      <c r="T807" t="s">
        <v>687</v>
      </c>
      <c r="U807">
        <v>0</v>
      </c>
      <c r="V807" t="s">
        <v>687</v>
      </c>
      <c r="X807" t="s">
        <v>687</v>
      </c>
      <c r="Y807">
        <v>0</v>
      </c>
      <c r="AA807">
        <v>0</v>
      </c>
      <c r="AB807" t="s">
        <v>687</v>
      </c>
      <c r="AC807">
        <v>0</v>
      </c>
      <c r="AD807" t="s">
        <v>687</v>
      </c>
      <c r="AE807" t="s">
        <v>806</v>
      </c>
      <c r="AG807" t="s">
        <v>806</v>
      </c>
      <c r="AI807" s="2"/>
      <c r="AJ807" t="s">
        <v>1319</v>
      </c>
    </row>
    <row r="808" spans="1:36" x14ac:dyDescent="0.25">
      <c r="A808" t="s">
        <v>1013</v>
      </c>
      <c r="B808">
        <v>1817</v>
      </c>
      <c r="C808">
        <v>1</v>
      </c>
      <c r="D808" t="s">
        <v>748</v>
      </c>
      <c r="E808">
        <v>657</v>
      </c>
      <c r="F808">
        <v>17</v>
      </c>
      <c r="G808" t="s">
        <v>687</v>
      </c>
      <c r="H808" t="s">
        <v>1303</v>
      </c>
      <c r="I808">
        <v>0</v>
      </c>
      <c r="J808" t="s">
        <v>687</v>
      </c>
      <c r="K808">
        <v>0</v>
      </c>
      <c r="L808" t="s">
        <v>687</v>
      </c>
      <c r="M808">
        <v>0</v>
      </c>
      <c r="N808" t="s">
        <v>687</v>
      </c>
      <c r="O808">
        <v>0</v>
      </c>
      <c r="P808" t="s">
        <v>687</v>
      </c>
      <c r="Q808" s="2">
        <v>0</v>
      </c>
      <c r="R808" t="s">
        <v>687</v>
      </c>
      <c r="S808">
        <v>0</v>
      </c>
      <c r="T808" t="s">
        <v>687</v>
      </c>
      <c r="U808">
        <v>0</v>
      </c>
      <c r="V808" t="s">
        <v>687</v>
      </c>
      <c r="X808" t="s">
        <v>687</v>
      </c>
      <c r="Y808">
        <v>0</v>
      </c>
      <c r="AA808">
        <v>0</v>
      </c>
      <c r="AB808" t="s">
        <v>687</v>
      </c>
      <c r="AC808">
        <v>0</v>
      </c>
      <c r="AD808" t="s">
        <v>687</v>
      </c>
      <c r="AE808" t="s">
        <v>806</v>
      </c>
      <c r="AG808" t="s">
        <v>806</v>
      </c>
      <c r="AI808" s="2"/>
      <c r="AJ808" t="s">
        <v>1319</v>
      </c>
    </row>
    <row r="809" spans="1:36" x14ac:dyDescent="0.25">
      <c r="A809" t="s">
        <v>884</v>
      </c>
      <c r="B809">
        <v>635</v>
      </c>
      <c r="C809">
        <v>1</v>
      </c>
      <c r="D809" t="s">
        <v>748</v>
      </c>
      <c r="E809">
        <v>657</v>
      </c>
      <c r="F809">
        <v>2</v>
      </c>
      <c r="G809" t="s">
        <v>687</v>
      </c>
      <c r="H809" t="s">
        <v>688</v>
      </c>
      <c r="I809" t="s">
        <v>688</v>
      </c>
      <c r="J809" t="s">
        <v>687</v>
      </c>
      <c r="K809" t="s">
        <v>1322</v>
      </c>
      <c r="L809" t="s">
        <v>687</v>
      </c>
      <c r="M809" t="s">
        <v>688</v>
      </c>
      <c r="N809" t="s">
        <v>687</v>
      </c>
      <c r="O809" t="s">
        <v>688</v>
      </c>
      <c r="P809" t="s">
        <v>687</v>
      </c>
      <c r="Q809" s="2">
        <v>0</v>
      </c>
      <c r="R809" t="s">
        <v>687</v>
      </c>
      <c r="S809">
        <v>0</v>
      </c>
      <c r="T809" t="s">
        <v>687</v>
      </c>
      <c r="U809">
        <v>0</v>
      </c>
      <c r="V809" t="s">
        <v>687</v>
      </c>
      <c r="X809" t="s">
        <v>687</v>
      </c>
      <c r="Y809" t="s">
        <v>688</v>
      </c>
      <c r="Z809">
        <v>1</v>
      </c>
      <c r="AA809">
        <v>0</v>
      </c>
      <c r="AB809" t="s">
        <v>687</v>
      </c>
      <c r="AC809">
        <v>0</v>
      </c>
      <c r="AD809" t="s">
        <v>687</v>
      </c>
      <c r="AE809">
        <v>25001032</v>
      </c>
      <c r="AG809">
        <v>25001031</v>
      </c>
      <c r="AH809">
        <v>1</v>
      </c>
      <c r="AI809" s="2"/>
      <c r="AJ809" t="s">
        <v>1320</v>
      </c>
    </row>
    <row r="810" spans="1:36" x14ac:dyDescent="0.25">
      <c r="A810" t="s">
        <v>885</v>
      </c>
      <c r="B810">
        <v>636</v>
      </c>
      <c r="C810">
        <v>1</v>
      </c>
      <c r="D810" t="s">
        <v>748</v>
      </c>
      <c r="E810">
        <v>657</v>
      </c>
      <c r="F810">
        <v>1</v>
      </c>
      <c r="G810" t="s">
        <v>687</v>
      </c>
      <c r="H810" t="s">
        <v>688</v>
      </c>
      <c r="I810" t="s">
        <v>688</v>
      </c>
      <c r="J810" t="s">
        <v>687</v>
      </c>
      <c r="K810" t="s">
        <v>688</v>
      </c>
      <c r="L810" t="s">
        <v>687</v>
      </c>
      <c r="M810" t="s">
        <v>688</v>
      </c>
      <c r="N810" t="s">
        <v>687</v>
      </c>
      <c r="O810">
        <v>0</v>
      </c>
      <c r="P810" t="s">
        <v>687</v>
      </c>
      <c r="Q810" s="2">
        <v>0</v>
      </c>
      <c r="R810" t="s">
        <v>687</v>
      </c>
      <c r="S810" t="s">
        <v>688</v>
      </c>
      <c r="T810" t="s">
        <v>687</v>
      </c>
      <c r="U810">
        <v>0</v>
      </c>
      <c r="V810" t="s">
        <v>687</v>
      </c>
      <c r="X810" t="s">
        <v>687</v>
      </c>
      <c r="Y810" t="s">
        <v>688</v>
      </c>
      <c r="Z810">
        <v>1</v>
      </c>
      <c r="AA810">
        <v>0</v>
      </c>
      <c r="AB810" t="s">
        <v>687</v>
      </c>
      <c r="AC810">
        <v>0</v>
      </c>
      <c r="AD810" t="s">
        <v>687</v>
      </c>
      <c r="AE810">
        <v>25003216</v>
      </c>
      <c r="AF810">
        <v>1</v>
      </c>
      <c r="AG810">
        <v>25003215</v>
      </c>
      <c r="AH810">
        <v>1</v>
      </c>
      <c r="AI810" s="2"/>
      <c r="AJ810" t="s">
        <v>1320</v>
      </c>
    </row>
    <row r="811" spans="1:36" x14ac:dyDescent="0.25">
      <c r="A811" t="s">
        <v>886</v>
      </c>
      <c r="B811">
        <v>637</v>
      </c>
      <c r="C811">
        <v>1</v>
      </c>
      <c r="D811" t="s">
        <v>748</v>
      </c>
      <c r="E811">
        <v>657</v>
      </c>
      <c r="F811">
        <v>2</v>
      </c>
      <c r="G811" t="s">
        <v>687</v>
      </c>
      <c r="H811" t="s">
        <v>687</v>
      </c>
      <c r="I811" t="s">
        <v>688</v>
      </c>
      <c r="J811" t="s">
        <v>687</v>
      </c>
      <c r="K811" t="s">
        <v>1322</v>
      </c>
      <c r="L811" t="s">
        <v>687</v>
      </c>
      <c r="M811" t="s">
        <v>687</v>
      </c>
      <c r="N811" t="s">
        <v>687</v>
      </c>
      <c r="O811">
        <v>0</v>
      </c>
      <c r="P811" t="s">
        <v>687</v>
      </c>
      <c r="Q811" s="2">
        <v>0</v>
      </c>
      <c r="R811" t="s">
        <v>687</v>
      </c>
      <c r="S811">
        <v>0</v>
      </c>
      <c r="T811" t="s">
        <v>687</v>
      </c>
      <c r="U811">
        <v>0</v>
      </c>
      <c r="V811" t="s">
        <v>687</v>
      </c>
      <c r="X811" t="s">
        <v>687</v>
      </c>
      <c r="Y811" t="s">
        <v>688</v>
      </c>
      <c r="Z811">
        <v>1</v>
      </c>
      <c r="AA811">
        <v>0</v>
      </c>
      <c r="AB811" t="s">
        <v>687</v>
      </c>
      <c r="AC811">
        <v>0</v>
      </c>
      <c r="AD811" t="s">
        <v>687</v>
      </c>
      <c r="AE811">
        <v>25003209</v>
      </c>
      <c r="AG811">
        <v>25003208</v>
      </c>
      <c r="AH811">
        <v>1</v>
      </c>
      <c r="AI811" s="2"/>
      <c r="AJ811" t="s">
        <v>1320</v>
      </c>
    </row>
    <row r="812" spans="1:36" x14ac:dyDescent="0.25">
      <c r="A812" t="s">
        <v>1018</v>
      </c>
      <c r="B812">
        <v>1822</v>
      </c>
      <c r="C812">
        <v>1</v>
      </c>
      <c r="D812" t="s">
        <v>748</v>
      </c>
      <c r="E812">
        <v>657</v>
      </c>
      <c r="F812">
        <v>17</v>
      </c>
      <c r="G812" t="s">
        <v>687</v>
      </c>
      <c r="H812" t="s">
        <v>1303</v>
      </c>
      <c r="I812">
        <v>0</v>
      </c>
      <c r="J812" t="s">
        <v>687</v>
      </c>
      <c r="K812">
        <v>0</v>
      </c>
      <c r="L812" t="s">
        <v>687</v>
      </c>
      <c r="M812">
        <v>0</v>
      </c>
      <c r="N812" t="s">
        <v>687</v>
      </c>
      <c r="O812">
        <v>0</v>
      </c>
      <c r="P812" t="s">
        <v>687</v>
      </c>
      <c r="Q812" s="2">
        <v>0</v>
      </c>
      <c r="R812" t="s">
        <v>687</v>
      </c>
      <c r="S812">
        <v>0</v>
      </c>
      <c r="T812" t="s">
        <v>687</v>
      </c>
      <c r="U812">
        <v>0</v>
      </c>
      <c r="V812" t="s">
        <v>687</v>
      </c>
      <c r="X812" t="s">
        <v>687</v>
      </c>
      <c r="Y812">
        <v>0</v>
      </c>
      <c r="AA812">
        <v>0</v>
      </c>
      <c r="AB812" t="s">
        <v>687</v>
      </c>
      <c r="AC812">
        <v>0</v>
      </c>
      <c r="AD812" t="s">
        <v>687</v>
      </c>
      <c r="AE812" t="s">
        <v>806</v>
      </c>
      <c r="AG812" t="s">
        <v>806</v>
      </c>
      <c r="AI812" s="2"/>
      <c r="AJ812" t="s">
        <v>1319</v>
      </c>
    </row>
    <row r="813" spans="1:36" x14ac:dyDescent="0.25">
      <c r="A813" t="s">
        <v>1016</v>
      </c>
      <c r="B813">
        <v>1820</v>
      </c>
      <c r="C813">
        <v>1</v>
      </c>
      <c r="D813" t="s">
        <v>748</v>
      </c>
      <c r="E813">
        <v>657</v>
      </c>
      <c r="F813">
        <v>17</v>
      </c>
      <c r="G813" t="s">
        <v>687</v>
      </c>
      <c r="H813" t="s">
        <v>1303</v>
      </c>
      <c r="I813">
        <v>0</v>
      </c>
      <c r="J813" t="s">
        <v>687</v>
      </c>
      <c r="K813">
        <v>0</v>
      </c>
      <c r="L813" t="s">
        <v>687</v>
      </c>
      <c r="M813">
        <v>0</v>
      </c>
      <c r="N813" t="s">
        <v>687</v>
      </c>
      <c r="O813">
        <v>0</v>
      </c>
      <c r="P813" t="s">
        <v>687</v>
      </c>
      <c r="Q813" s="2">
        <v>0</v>
      </c>
      <c r="R813" t="s">
        <v>687</v>
      </c>
      <c r="S813">
        <v>0</v>
      </c>
      <c r="T813" t="s">
        <v>687</v>
      </c>
      <c r="U813">
        <v>0</v>
      </c>
      <c r="V813" t="s">
        <v>687</v>
      </c>
      <c r="X813" t="s">
        <v>687</v>
      </c>
      <c r="Y813">
        <v>0</v>
      </c>
      <c r="AA813">
        <v>0</v>
      </c>
      <c r="AB813" t="s">
        <v>687</v>
      </c>
      <c r="AC813">
        <v>0</v>
      </c>
      <c r="AD813" t="s">
        <v>687</v>
      </c>
      <c r="AE813" t="s">
        <v>806</v>
      </c>
      <c r="AG813" t="s">
        <v>806</v>
      </c>
      <c r="AI813" s="2"/>
      <c r="AJ813" t="s">
        <v>1319</v>
      </c>
    </row>
    <row r="814" spans="1:36" x14ac:dyDescent="0.25">
      <c r="A814" t="s">
        <v>1017</v>
      </c>
      <c r="B814">
        <v>1821</v>
      </c>
      <c r="C814">
        <v>1</v>
      </c>
      <c r="D814" t="s">
        <v>748</v>
      </c>
      <c r="E814">
        <v>657</v>
      </c>
      <c r="F814">
        <v>17</v>
      </c>
      <c r="G814" t="s">
        <v>687</v>
      </c>
      <c r="H814" t="s">
        <v>1303</v>
      </c>
      <c r="I814">
        <v>0</v>
      </c>
      <c r="J814" t="s">
        <v>687</v>
      </c>
      <c r="K814">
        <v>0</v>
      </c>
      <c r="L814" t="s">
        <v>687</v>
      </c>
      <c r="M814">
        <v>0</v>
      </c>
      <c r="N814" t="s">
        <v>687</v>
      </c>
      <c r="O814">
        <v>0</v>
      </c>
      <c r="P814" t="s">
        <v>687</v>
      </c>
      <c r="Q814" s="2">
        <v>0</v>
      </c>
      <c r="R814" t="s">
        <v>687</v>
      </c>
      <c r="S814">
        <v>0</v>
      </c>
      <c r="T814" t="s">
        <v>687</v>
      </c>
      <c r="U814">
        <v>0</v>
      </c>
      <c r="V814" t="s">
        <v>687</v>
      </c>
      <c r="X814" t="s">
        <v>687</v>
      </c>
      <c r="Y814">
        <v>0</v>
      </c>
      <c r="AA814">
        <v>0</v>
      </c>
      <c r="AB814" t="s">
        <v>687</v>
      </c>
      <c r="AC814">
        <v>0</v>
      </c>
      <c r="AD814" t="s">
        <v>687</v>
      </c>
      <c r="AE814" t="s">
        <v>806</v>
      </c>
      <c r="AG814" t="s">
        <v>806</v>
      </c>
      <c r="AI814" s="2"/>
      <c r="AJ814" t="s">
        <v>1319</v>
      </c>
    </row>
    <row r="815" spans="1:36" x14ac:dyDescent="0.25">
      <c r="A815" t="s">
        <v>1012</v>
      </c>
      <c r="B815">
        <v>1816</v>
      </c>
      <c r="C815">
        <v>1</v>
      </c>
      <c r="D815" t="s">
        <v>748</v>
      </c>
      <c r="E815">
        <v>657</v>
      </c>
      <c r="F815">
        <v>17</v>
      </c>
      <c r="G815" t="s">
        <v>687</v>
      </c>
      <c r="H815" t="s">
        <v>1303</v>
      </c>
      <c r="I815">
        <v>0</v>
      </c>
      <c r="J815" t="s">
        <v>687</v>
      </c>
      <c r="K815">
        <v>0</v>
      </c>
      <c r="L815" t="s">
        <v>687</v>
      </c>
      <c r="M815">
        <v>0</v>
      </c>
      <c r="N815" t="s">
        <v>687</v>
      </c>
      <c r="O815">
        <v>0</v>
      </c>
      <c r="P815" t="s">
        <v>687</v>
      </c>
      <c r="Q815" s="2">
        <v>0</v>
      </c>
      <c r="R815" t="s">
        <v>687</v>
      </c>
      <c r="S815">
        <v>0</v>
      </c>
      <c r="T815" t="s">
        <v>687</v>
      </c>
      <c r="U815">
        <v>0</v>
      </c>
      <c r="V815" t="s">
        <v>687</v>
      </c>
      <c r="X815" t="s">
        <v>687</v>
      </c>
      <c r="Y815">
        <v>0</v>
      </c>
      <c r="AA815">
        <v>0</v>
      </c>
      <c r="AB815" t="s">
        <v>687</v>
      </c>
      <c r="AC815">
        <v>0</v>
      </c>
      <c r="AD815" t="s">
        <v>687</v>
      </c>
      <c r="AE815" t="s">
        <v>806</v>
      </c>
      <c r="AG815" t="s">
        <v>806</v>
      </c>
      <c r="AI815" s="2"/>
      <c r="AJ815" t="s">
        <v>1319</v>
      </c>
    </row>
    <row r="816" spans="1:36" x14ac:dyDescent="0.25">
      <c r="A816" t="s">
        <v>887</v>
      </c>
      <c r="B816">
        <v>638</v>
      </c>
      <c r="C816">
        <v>1</v>
      </c>
      <c r="D816" t="s">
        <v>748</v>
      </c>
      <c r="E816">
        <v>657</v>
      </c>
      <c r="F816">
        <v>1</v>
      </c>
      <c r="G816" t="s">
        <v>687</v>
      </c>
      <c r="H816" t="s">
        <v>687</v>
      </c>
      <c r="I816" t="s">
        <v>688</v>
      </c>
      <c r="J816" t="s">
        <v>687</v>
      </c>
      <c r="K816" t="s">
        <v>1322</v>
      </c>
      <c r="L816" t="s">
        <v>687</v>
      </c>
      <c r="M816" t="s">
        <v>687</v>
      </c>
      <c r="N816" t="s">
        <v>687</v>
      </c>
      <c r="O816">
        <v>0</v>
      </c>
      <c r="P816" t="s">
        <v>687</v>
      </c>
      <c r="Q816" s="2">
        <v>0</v>
      </c>
      <c r="R816" t="s">
        <v>687</v>
      </c>
      <c r="S816" t="s">
        <v>687</v>
      </c>
      <c r="T816" t="s">
        <v>687</v>
      </c>
      <c r="U816">
        <v>0</v>
      </c>
      <c r="V816" t="s">
        <v>687</v>
      </c>
      <c r="X816" t="s">
        <v>687</v>
      </c>
      <c r="Y816" t="s">
        <v>688</v>
      </c>
      <c r="Z816">
        <v>1</v>
      </c>
      <c r="AA816">
        <v>0</v>
      </c>
      <c r="AB816" t="s">
        <v>687</v>
      </c>
      <c r="AC816">
        <v>0</v>
      </c>
      <c r="AD816" t="s">
        <v>687</v>
      </c>
      <c r="AE816">
        <v>25003211</v>
      </c>
      <c r="AF816">
        <v>1</v>
      </c>
      <c r="AG816">
        <v>25003210</v>
      </c>
      <c r="AH816">
        <v>1</v>
      </c>
      <c r="AI816" s="2"/>
      <c r="AJ816" t="s">
        <v>1320</v>
      </c>
    </row>
    <row r="817" spans="1:36" x14ac:dyDescent="0.25">
      <c r="A817" t="s">
        <v>1014</v>
      </c>
      <c r="B817">
        <v>1818</v>
      </c>
      <c r="C817">
        <v>1</v>
      </c>
      <c r="D817" t="s">
        <v>748</v>
      </c>
      <c r="E817">
        <v>657</v>
      </c>
      <c r="F817">
        <v>17</v>
      </c>
      <c r="G817" t="s">
        <v>687</v>
      </c>
      <c r="H817" t="s">
        <v>1303</v>
      </c>
      <c r="I817">
        <v>0</v>
      </c>
      <c r="J817" t="s">
        <v>687</v>
      </c>
      <c r="K817">
        <v>0</v>
      </c>
      <c r="L817" t="s">
        <v>687</v>
      </c>
      <c r="M817">
        <v>0</v>
      </c>
      <c r="N817" t="s">
        <v>687</v>
      </c>
      <c r="O817">
        <v>0</v>
      </c>
      <c r="P817" t="s">
        <v>687</v>
      </c>
      <c r="Q817" s="2">
        <v>0</v>
      </c>
      <c r="R817" t="s">
        <v>687</v>
      </c>
      <c r="S817">
        <v>0</v>
      </c>
      <c r="T817" t="s">
        <v>687</v>
      </c>
      <c r="U817">
        <v>0</v>
      </c>
      <c r="V817" t="s">
        <v>687</v>
      </c>
      <c r="X817" t="s">
        <v>687</v>
      </c>
      <c r="Y817">
        <v>0</v>
      </c>
      <c r="AA817">
        <v>0</v>
      </c>
      <c r="AB817" t="s">
        <v>687</v>
      </c>
      <c r="AC817">
        <v>0</v>
      </c>
      <c r="AD817" t="s">
        <v>687</v>
      </c>
      <c r="AE817" t="s">
        <v>806</v>
      </c>
      <c r="AG817" t="s">
        <v>806</v>
      </c>
      <c r="AI817" s="2"/>
      <c r="AJ817" t="s">
        <v>1319</v>
      </c>
    </row>
    <row r="818" spans="1:36" x14ac:dyDescent="0.25">
      <c r="A818" t="s">
        <v>1015</v>
      </c>
      <c r="B818">
        <v>1819</v>
      </c>
      <c r="C818">
        <v>1</v>
      </c>
      <c r="D818" t="s">
        <v>748</v>
      </c>
      <c r="E818">
        <v>657</v>
      </c>
      <c r="F818">
        <v>17</v>
      </c>
      <c r="G818" t="s">
        <v>687</v>
      </c>
      <c r="H818" t="s">
        <v>1303</v>
      </c>
      <c r="I818">
        <v>0</v>
      </c>
      <c r="J818" t="s">
        <v>687</v>
      </c>
      <c r="K818">
        <v>0</v>
      </c>
      <c r="L818" t="s">
        <v>687</v>
      </c>
      <c r="M818">
        <v>0</v>
      </c>
      <c r="N818" t="s">
        <v>687</v>
      </c>
      <c r="O818">
        <v>0</v>
      </c>
      <c r="P818" t="s">
        <v>687</v>
      </c>
      <c r="Q818" s="2">
        <v>0</v>
      </c>
      <c r="R818" t="s">
        <v>687</v>
      </c>
      <c r="S818">
        <v>0</v>
      </c>
      <c r="T818" t="s">
        <v>687</v>
      </c>
      <c r="U818">
        <v>0</v>
      </c>
      <c r="V818" t="s">
        <v>687</v>
      </c>
      <c r="X818" t="s">
        <v>687</v>
      </c>
      <c r="Y818">
        <v>0</v>
      </c>
      <c r="AA818">
        <v>0</v>
      </c>
      <c r="AB818" t="s">
        <v>687</v>
      </c>
      <c r="AC818">
        <v>0</v>
      </c>
      <c r="AD818" t="s">
        <v>687</v>
      </c>
      <c r="AE818" t="s">
        <v>806</v>
      </c>
      <c r="AG818" t="s">
        <v>806</v>
      </c>
      <c r="AI818" s="2"/>
      <c r="AJ818" t="s">
        <v>1319</v>
      </c>
    </row>
    <row r="819" spans="1:36" x14ac:dyDescent="0.25">
      <c r="A819" t="s">
        <v>1019</v>
      </c>
      <c r="B819">
        <v>1823</v>
      </c>
      <c r="C819">
        <v>1</v>
      </c>
      <c r="D819" t="s">
        <v>748</v>
      </c>
      <c r="E819">
        <v>657</v>
      </c>
      <c r="F819">
        <v>17</v>
      </c>
      <c r="G819" t="s">
        <v>687</v>
      </c>
      <c r="H819" t="s">
        <v>1303</v>
      </c>
      <c r="I819">
        <v>0</v>
      </c>
      <c r="J819" t="s">
        <v>687</v>
      </c>
      <c r="K819">
        <v>0</v>
      </c>
      <c r="L819" t="s">
        <v>687</v>
      </c>
      <c r="M819">
        <v>0</v>
      </c>
      <c r="N819" t="s">
        <v>687</v>
      </c>
      <c r="O819">
        <v>0</v>
      </c>
      <c r="P819" t="s">
        <v>687</v>
      </c>
      <c r="Q819" s="2">
        <v>0</v>
      </c>
      <c r="R819" t="s">
        <v>687</v>
      </c>
      <c r="S819">
        <v>0</v>
      </c>
      <c r="T819" t="s">
        <v>687</v>
      </c>
      <c r="U819">
        <v>0</v>
      </c>
      <c r="V819" t="s">
        <v>687</v>
      </c>
      <c r="X819" t="s">
        <v>687</v>
      </c>
      <c r="Y819">
        <v>0</v>
      </c>
      <c r="AA819">
        <v>0</v>
      </c>
      <c r="AB819" t="s">
        <v>687</v>
      </c>
      <c r="AC819">
        <v>0</v>
      </c>
      <c r="AD819" t="s">
        <v>687</v>
      </c>
      <c r="AE819" t="s">
        <v>806</v>
      </c>
      <c r="AG819" t="s">
        <v>806</v>
      </c>
      <c r="AI819" s="2"/>
      <c r="AJ819" t="s">
        <v>1319</v>
      </c>
    </row>
    <row r="820" spans="1:36" x14ac:dyDescent="0.25">
      <c r="A820" t="s">
        <v>1020</v>
      </c>
      <c r="B820">
        <v>1824</v>
      </c>
      <c r="C820">
        <v>1</v>
      </c>
      <c r="D820" t="s">
        <v>748</v>
      </c>
      <c r="E820">
        <v>657</v>
      </c>
      <c r="F820">
        <v>17</v>
      </c>
      <c r="G820" t="s">
        <v>687</v>
      </c>
      <c r="H820" t="s">
        <v>1303</v>
      </c>
      <c r="I820">
        <v>0</v>
      </c>
      <c r="J820" t="s">
        <v>687</v>
      </c>
      <c r="K820">
        <v>0</v>
      </c>
      <c r="L820" t="s">
        <v>687</v>
      </c>
      <c r="M820">
        <v>0</v>
      </c>
      <c r="N820" t="s">
        <v>687</v>
      </c>
      <c r="O820">
        <v>0</v>
      </c>
      <c r="P820" t="s">
        <v>687</v>
      </c>
      <c r="Q820" s="2">
        <v>0</v>
      </c>
      <c r="R820" t="s">
        <v>687</v>
      </c>
      <c r="S820">
        <v>0</v>
      </c>
      <c r="T820" t="s">
        <v>687</v>
      </c>
      <c r="U820">
        <v>0</v>
      </c>
      <c r="V820" t="s">
        <v>687</v>
      </c>
      <c r="X820" t="s">
        <v>687</v>
      </c>
      <c r="Y820">
        <v>0</v>
      </c>
      <c r="AA820">
        <v>0</v>
      </c>
      <c r="AB820" t="s">
        <v>687</v>
      </c>
      <c r="AC820">
        <v>0</v>
      </c>
      <c r="AD820" t="s">
        <v>687</v>
      </c>
      <c r="AE820" t="s">
        <v>806</v>
      </c>
      <c r="AG820" t="s">
        <v>806</v>
      </c>
      <c r="AI820" s="2"/>
      <c r="AJ820" t="s">
        <v>1319</v>
      </c>
    </row>
    <row r="821" spans="1:36" x14ac:dyDescent="0.25">
      <c r="A821" t="s">
        <v>618</v>
      </c>
      <c r="B821">
        <v>639</v>
      </c>
      <c r="C821">
        <v>1</v>
      </c>
      <c r="D821" t="s">
        <v>748</v>
      </c>
      <c r="E821">
        <v>657</v>
      </c>
      <c r="F821">
        <v>1</v>
      </c>
      <c r="G821" t="s">
        <v>687</v>
      </c>
      <c r="H821" t="s">
        <v>687</v>
      </c>
      <c r="I821" t="s">
        <v>688</v>
      </c>
      <c r="J821" t="s">
        <v>687</v>
      </c>
      <c r="K821" t="s">
        <v>1322</v>
      </c>
      <c r="L821" t="s">
        <v>687</v>
      </c>
      <c r="M821" t="s">
        <v>687</v>
      </c>
      <c r="N821" t="s">
        <v>687</v>
      </c>
      <c r="O821" t="s">
        <v>687</v>
      </c>
      <c r="P821" t="s">
        <v>687</v>
      </c>
      <c r="Q821" s="2">
        <v>0</v>
      </c>
      <c r="R821" t="s">
        <v>687</v>
      </c>
      <c r="S821" t="s">
        <v>688</v>
      </c>
      <c r="T821" t="s">
        <v>687</v>
      </c>
      <c r="U821">
        <v>0</v>
      </c>
      <c r="V821" t="s">
        <v>687</v>
      </c>
      <c r="X821" t="s">
        <v>687</v>
      </c>
      <c r="Y821" t="s">
        <v>688</v>
      </c>
      <c r="Z821">
        <v>1</v>
      </c>
      <c r="AA821">
        <v>0</v>
      </c>
      <c r="AB821" t="s">
        <v>687</v>
      </c>
      <c r="AC821">
        <v>0</v>
      </c>
      <c r="AD821" t="s">
        <v>687</v>
      </c>
      <c r="AE821">
        <v>25003203</v>
      </c>
      <c r="AF821">
        <v>1</v>
      </c>
      <c r="AG821">
        <v>25003202</v>
      </c>
      <c r="AH821">
        <v>1</v>
      </c>
      <c r="AI821" s="2"/>
      <c r="AJ821" t="s">
        <v>1320</v>
      </c>
    </row>
    <row r="822" spans="1:36" x14ac:dyDescent="0.25">
      <c r="A822" t="s">
        <v>888</v>
      </c>
      <c r="B822">
        <v>640</v>
      </c>
      <c r="C822">
        <v>1</v>
      </c>
      <c r="D822" t="s">
        <v>748</v>
      </c>
      <c r="E822">
        <v>657</v>
      </c>
      <c r="F822">
        <v>1</v>
      </c>
      <c r="G822" t="s">
        <v>687</v>
      </c>
      <c r="H822" t="s">
        <v>687</v>
      </c>
      <c r="I822" t="s">
        <v>688</v>
      </c>
      <c r="J822" t="s">
        <v>687</v>
      </c>
      <c r="K822" t="s">
        <v>1322</v>
      </c>
      <c r="L822" t="s">
        <v>687</v>
      </c>
      <c r="M822" t="s">
        <v>687</v>
      </c>
      <c r="N822" t="s">
        <v>687</v>
      </c>
      <c r="O822" t="s">
        <v>688</v>
      </c>
      <c r="P822" t="s">
        <v>687</v>
      </c>
      <c r="Q822" s="2">
        <v>0</v>
      </c>
      <c r="R822" t="s">
        <v>687</v>
      </c>
      <c r="S822" t="s">
        <v>687</v>
      </c>
      <c r="T822" t="s">
        <v>687</v>
      </c>
      <c r="U822">
        <v>0</v>
      </c>
      <c r="V822" t="s">
        <v>687</v>
      </c>
      <c r="X822" t="s">
        <v>687</v>
      </c>
      <c r="Y822" t="s">
        <v>688</v>
      </c>
      <c r="Z822">
        <v>1</v>
      </c>
      <c r="AA822">
        <v>0</v>
      </c>
      <c r="AB822" t="s">
        <v>687</v>
      </c>
      <c r="AC822">
        <v>0</v>
      </c>
      <c r="AD822" t="s">
        <v>687</v>
      </c>
      <c r="AE822">
        <v>25001030</v>
      </c>
      <c r="AF822">
        <v>1</v>
      </c>
      <c r="AG822">
        <v>25001029</v>
      </c>
      <c r="AH822">
        <v>1</v>
      </c>
      <c r="AI822" s="2"/>
      <c r="AJ822" t="s">
        <v>1320</v>
      </c>
    </row>
    <row r="823" spans="1:36" x14ac:dyDescent="0.25">
      <c r="A823" t="s">
        <v>883</v>
      </c>
      <c r="B823">
        <v>634</v>
      </c>
      <c r="C823">
        <v>1</v>
      </c>
      <c r="D823" t="s">
        <v>748</v>
      </c>
      <c r="E823">
        <v>657</v>
      </c>
      <c r="F823">
        <v>1</v>
      </c>
      <c r="G823" t="s">
        <v>687</v>
      </c>
      <c r="H823" t="s">
        <v>688</v>
      </c>
      <c r="I823" t="s">
        <v>688</v>
      </c>
      <c r="J823" t="s">
        <v>687</v>
      </c>
      <c r="K823" t="s">
        <v>688</v>
      </c>
      <c r="L823" t="s">
        <v>687</v>
      </c>
      <c r="M823" t="s">
        <v>688</v>
      </c>
      <c r="N823" t="s">
        <v>687</v>
      </c>
      <c r="O823">
        <v>0</v>
      </c>
      <c r="P823" t="s">
        <v>687</v>
      </c>
      <c r="Q823" s="2">
        <v>0</v>
      </c>
      <c r="R823" t="s">
        <v>687</v>
      </c>
      <c r="S823" t="s">
        <v>688</v>
      </c>
      <c r="T823" t="s">
        <v>687</v>
      </c>
      <c r="U823">
        <v>0</v>
      </c>
      <c r="V823" t="s">
        <v>687</v>
      </c>
      <c r="X823" t="s">
        <v>687</v>
      </c>
      <c r="Y823" t="s">
        <v>688</v>
      </c>
      <c r="Z823">
        <v>1</v>
      </c>
      <c r="AA823">
        <v>0</v>
      </c>
      <c r="AB823" t="s">
        <v>687</v>
      </c>
      <c r="AC823">
        <v>0</v>
      </c>
      <c r="AD823" t="s">
        <v>687</v>
      </c>
      <c r="AE823">
        <v>25003207</v>
      </c>
      <c r="AF823">
        <v>1</v>
      </c>
      <c r="AG823">
        <v>25003206</v>
      </c>
      <c r="AH823">
        <v>1</v>
      </c>
      <c r="AI823" s="2"/>
      <c r="AJ823" t="s">
        <v>1320</v>
      </c>
    </row>
    <row r="824" spans="1:36" x14ac:dyDescent="0.25">
      <c r="A824" t="s">
        <v>819</v>
      </c>
      <c r="B824">
        <v>389</v>
      </c>
      <c r="C824">
        <v>1</v>
      </c>
      <c r="D824" t="s">
        <v>764</v>
      </c>
      <c r="E824">
        <v>849</v>
      </c>
      <c r="F824">
        <v>9</v>
      </c>
      <c r="G824" t="s">
        <v>687</v>
      </c>
      <c r="H824" t="s">
        <v>688</v>
      </c>
      <c r="I824" t="s">
        <v>688</v>
      </c>
      <c r="J824" t="s">
        <v>687</v>
      </c>
      <c r="K824" t="s">
        <v>1322</v>
      </c>
      <c r="L824" t="s">
        <v>687</v>
      </c>
      <c r="M824" t="s">
        <v>688</v>
      </c>
      <c r="N824" t="s">
        <v>687</v>
      </c>
      <c r="O824" t="s">
        <v>688</v>
      </c>
      <c r="P824" t="s">
        <v>687</v>
      </c>
      <c r="Q824" s="2">
        <v>0</v>
      </c>
      <c r="R824" t="s">
        <v>687</v>
      </c>
      <c r="S824" t="s">
        <v>688</v>
      </c>
      <c r="T824" t="s">
        <v>687</v>
      </c>
      <c r="U824">
        <v>0</v>
      </c>
      <c r="V824" t="s">
        <v>687</v>
      </c>
      <c r="X824" t="s">
        <v>687</v>
      </c>
      <c r="Y824" t="s">
        <v>688</v>
      </c>
      <c r="Z824">
        <v>1</v>
      </c>
      <c r="AA824">
        <v>0</v>
      </c>
      <c r="AB824" t="s">
        <v>687</v>
      </c>
      <c r="AC824">
        <v>0</v>
      </c>
      <c r="AD824" t="s">
        <v>687</v>
      </c>
      <c r="AE824">
        <v>7000308</v>
      </c>
      <c r="AF824">
        <v>1</v>
      </c>
      <c r="AG824">
        <v>7000080</v>
      </c>
      <c r="AH824">
        <v>1</v>
      </c>
      <c r="AI824" s="2"/>
      <c r="AJ824" t="s">
        <v>1320</v>
      </c>
    </row>
    <row r="825" spans="1:36" x14ac:dyDescent="0.25">
      <c r="A825" t="s">
        <v>22</v>
      </c>
      <c r="B825">
        <v>85</v>
      </c>
      <c r="C825">
        <v>1</v>
      </c>
      <c r="D825" t="s">
        <v>708</v>
      </c>
      <c r="E825">
        <v>621</v>
      </c>
      <c r="F825">
        <v>9</v>
      </c>
      <c r="G825" t="s">
        <v>687</v>
      </c>
      <c r="H825" t="s">
        <v>690</v>
      </c>
      <c r="I825" t="s">
        <v>691</v>
      </c>
      <c r="J825" t="s">
        <v>687</v>
      </c>
      <c r="K825" t="s">
        <v>691</v>
      </c>
      <c r="L825" t="s">
        <v>687</v>
      </c>
      <c r="M825" t="s">
        <v>687</v>
      </c>
      <c r="N825" t="s">
        <v>687</v>
      </c>
      <c r="O825" t="s">
        <v>691</v>
      </c>
      <c r="P825" t="s">
        <v>687</v>
      </c>
      <c r="Q825" s="2">
        <v>0</v>
      </c>
      <c r="R825">
        <v>0</v>
      </c>
      <c r="S825">
        <v>0</v>
      </c>
      <c r="T825">
        <v>0</v>
      </c>
      <c r="U825" t="s">
        <v>691</v>
      </c>
      <c r="V825" t="s">
        <v>687</v>
      </c>
      <c r="X825" t="s">
        <v>687</v>
      </c>
      <c r="Y825" t="s">
        <v>690</v>
      </c>
      <c r="Z825">
        <v>2</v>
      </c>
      <c r="AA825">
        <v>0</v>
      </c>
      <c r="AB825" t="s">
        <v>687</v>
      </c>
      <c r="AC825" t="s">
        <v>690</v>
      </c>
      <c r="AD825" t="s">
        <v>687</v>
      </c>
      <c r="AE825">
        <v>36000022</v>
      </c>
      <c r="AF825">
        <v>1</v>
      </c>
      <c r="AG825">
        <v>36000006</v>
      </c>
      <c r="AH825">
        <v>1</v>
      </c>
      <c r="AI825" s="2"/>
      <c r="AJ825" t="s">
        <v>1318</v>
      </c>
    </row>
    <row r="826" spans="1:36" x14ac:dyDescent="0.25">
      <c r="A826" t="s">
        <v>436</v>
      </c>
      <c r="B826">
        <v>899</v>
      </c>
      <c r="C826">
        <v>2</v>
      </c>
      <c r="D826" t="s">
        <v>900</v>
      </c>
      <c r="E826">
        <v>370</v>
      </c>
      <c r="F826">
        <v>9</v>
      </c>
      <c r="G826" t="s">
        <v>687</v>
      </c>
      <c r="H826" t="s">
        <v>702</v>
      </c>
      <c r="I826" t="s">
        <v>691</v>
      </c>
      <c r="J826" t="s">
        <v>687</v>
      </c>
      <c r="K826" t="s">
        <v>691</v>
      </c>
      <c r="L826" t="s">
        <v>687</v>
      </c>
      <c r="M826" t="s">
        <v>687</v>
      </c>
      <c r="N826" t="s">
        <v>687</v>
      </c>
      <c r="O826" t="s">
        <v>691</v>
      </c>
      <c r="P826" t="s">
        <v>687</v>
      </c>
      <c r="Q826" s="2">
        <v>0</v>
      </c>
      <c r="R826">
        <v>0</v>
      </c>
      <c r="S826">
        <v>0</v>
      </c>
      <c r="T826">
        <v>0</v>
      </c>
      <c r="U826" t="s">
        <v>690</v>
      </c>
      <c r="V826" t="s">
        <v>687</v>
      </c>
      <c r="X826" t="s">
        <v>687</v>
      </c>
      <c r="Y826" t="s">
        <v>690</v>
      </c>
      <c r="Z826">
        <v>2</v>
      </c>
      <c r="AA826">
        <v>0</v>
      </c>
      <c r="AB826" t="s">
        <v>687</v>
      </c>
      <c r="AC826" t="s">
        <v>702</v>
      </c>
      <c r="AD826" t="s">
        <v>687</v>
      </c>
      <c r="AE826">
        <v>57000262</v>
      </c>
      <c r="AF826">
        <v>1</v>
      </c>
      <c r="AG826">
        <v>57000022</v>
      </c>
      <c r="AH826">
        <v>1</v>
      </c>
      <c r="AI826" s="2"/>
      <c r="AJ826" t="s">
        <v>1318</v>
      </c>
    </row>
    <row r="827" spans="1:36" x14ac:dyDescent="0.25">
      <c r="A827" t="s">
        <v>63</v>
      </c>
      <c r="B827">
        <v>179</v>
      </c>
      <c r="C827">
        <v>1</v>
      </c>
      <c r="D827" t="s">
        <v>740</v>
      </c>
      <c r="E827">
        <v>420</v>
      </c>
      <c r="F827">
        <v>10</v>
      </c>
      <c r="G827" t="s">
        <v>687</v>
      </c>
      <c r="H827" t="s">
        <v>691</v>
      </c>
      <c r="I827" t="s">
        <v>687</v>
      </c>
      <c r="J827" t="s">
        <v>687</v>
      </c>
      <c r="K827" t="s">
        <v>691</v>
      </c>
      <c r="L827" t="s">
        <v>687</v>
      </c>
      <c r="M827" t="s">
        <v>687</v>
      </c>
      <c r="N827" t="s">
        <v>687</v>
      </c>
      <c r="O827" t="s">
        <v>691</v>
      </c>
      <c r="P827" t="s">
        <v>687</v>
      </c>
      <c r="Q827" s="2">
        <v>0</v>
      </c>
      <c r="R827">
        <v>0</v>
      </c>
      <c r="S827">
        <v>0</v>
      </c>
      <c r="T827">
        <v>0</v>
      </c>
      <c r="U827" t="s">
        <v>687</v>
      </c>
      <c r="V827" t="s">
        <v>687</v>
      </c>
      <c r="X827" t="s">
        <v>687</v>
      </c>
      <c r="Y827" t="s">
        <v>687</v>
      </c>
      <c r="Z827">
        <v>2</v>
      </c>
      <c r="AA827" t="s">
        <v>691</v>
      </c>
      <c r="AB827" t="s">
        <v>687</v>
      </c>
      <c r="AC827" t="s">
        <v>691</v>
      </c>
      <c r="AD827" t="s">
        <v>687</v>
      </c>
      <c r="AE827">
        <v>46000029</v>
      </c>
      <c r="AF827">
        <v>1</v>
      </c>
      <c r="AG827">
        <v>46000010</v>
      </c>
      <c r="AH827">
        <v>1</v>
      </c>
      <c r="AI827" s="2"/>
      <c r="AJ827" t="s">
        <v>1319</v>
      </c>
    </row>
    <row r="828" spans="1:36" x14ac:dyDescent="0.25">
      <c r="A828" t="s">
        <v>376</v>
      </c>
      <c r="B828">
        <v>786</v>
      </c>
      <c r="C828">
        <v>2</v>
      </c>
      <c r="D828" t="s">
        <v>895</v>
      </c>
      <c r="E828">
        <v>230</v>
      </c>
      <c r="F828">
        <v>10</v>
      </c>
      <c r="G828" t="s">
        <v>687</v>
      </c>
      <c r="H828" t="s">
        <v>702</v>
      </c>
      <c r="I828" t="s">
        <v>691</v>
      </c>
      <c r="J828" t="s">
        <v>687</v>
      </c>
      <c r="K828" t="s">
        <v>691</v>
      </c>
      <c r="L828" t="s">
        <v>687</v>
      </c>
      <c r="M828" t="s">
        <v>687</v>
      </c>
      <c r="N828" t="s">
        <v>687</v>
      </c>
      <c r="O828" t="s">
        <v>691</v>
      </c>
      <c r="P828" t="s">
        <v>687</v>
      </c>
      <c r="Q828" s="2">
        <v>0</v>
      </c>
      <c r="R828" t="s">
        <v>687</v>
      </c>
      <c r="S828" t="s">
        <v>702</v>
      </c>
      <c r="T828" t="s">
        <v>687</v>
      </c>
      <c r="U828">
        <v>0</v>
      </c>
      <c r="V828" t="s">
        <v>687</v>
      </c>
      <c r="X828" t="s">
        <v>687</v>
      </c>
      <c r="Y828" t="s">
        <v>702</v>
      </c>
      <c r="Z828">
        <v>1</v>
      </c>
      <c r="AA828">
        <v>0</v>
      </c>
      <c r="AB828" t="s">
        <v>687</v>
      </c>
      <c r="AC828" t="s">
        <v>690</v>
      </c>
      <c r="AD828" t="s">
        <v>687</v>
      </c>
      <c r="AE828">
        <v>50000234</v>
      </c>
      <c r="AF828">
        <v>1</v>
      </c>
      <c r="AG828">
        <v>50000037</v>
      </c>
      <c r="AH828">
        <v>1</v>
      </c>
      <c r="AI828" s="2"/>
      <c r="AJ828" t="s">
        <v>1318</v>
      </c>
    </row>
    <row r="829" spans="1:36" x14ac:dyDescent="0.25">
      <c r="A829" t="s">
        <v>861</v>
      </c>
      <c r="B829">
        <v>527</v>
      </c>
      <c r="C829">
        <v>1</v>
      </c>
      <c r="D829" t="s">
        <v>757</v>
      </c>
      <c r="E829">
        <v>710</v>
      </c>
      <c r="F829">
        <v>9</v>
      </c>
      <c r="G829" t="s">
        <v>687</v>
      </c>
      <c r="H829" t="s">
        <v>702</v>
      </c>
      <c r="I829" t="s">
        <v>691</v>
      </c>
      <c r="J829" t="s">
        <v>687</v>
      </c>
      <c r="K829" t="s">
        <v>691</v>
      </c>
      <c r="L829" t="s">
        <v>687</v>
      </c>
      <c r="M829" t="s">
        <v>687</v>
      </c>
      <c r="N829" t="s">
        <v>687</v>
      </c>
      <c r="O829" t="s">
        <v>691</v>
      </c>
      <c r="P829" t="s">
        <v>687</v>
      </c>
      <c r="Q829" s="2">
        <v>0</v>
      </c>
      <c r="R829" t="s">
        <v>687</v>
      </c>
      <c r="S829" t="s">
        <v>702</v>
      </c>
      <c r="T829" t="s">
        <v>687</v>
      </c>
      <c r="U829">
        <v>0</v>
      </c>
      <c r="V829" t="s">
        <v>687</v>
      </c>
      <c r="X829" t="s">
        <v>687</v>
      </c>
      <c r="Y829" t="s">
        <v>702</v>
      </c>
      <c r="Z829">
        <v>1</v>
      </c>
      <c r="AA829">
        <v>0</v>
      </c>
      <c r="AB829" t="s">
        <v>687</v>
      </c>
      <c r="AC829">
        <v>0</v>
      </c>
      <c r="AD829" t="s">
        <v>687</v>
      </c>
      <c r="AE829">
        <v>21001563</v>
      </c>
      <c r="AF829">
        <v>1</v>
      </c>
      <c r="AG829">
        <v>21000332</v>
      </c>
      <c r="AH829">
        <v>1</v>
      </c>
      <c r="AI829" s="2"/>
      <c r="AJ829" t="s">
        <v>1318</v>
      </c>
    </row>
    <row r="830" spans="1:36" x14ac:dyDescent="0.25">
      <c r="A830" t="s">
        <v>316</v>
      </c>
      <c r="B830">
        <v>680</v>
      </c>
      <c r="C830">
        <v>2</v>
      </c>
      <c r="D830" t="s">
        <v>891</v>
      </c>
      <c r="E830">
        <v>326</v>
      </c>
      <c r="F830">
        <v>15</v>
      </c>
      <c r="G830" t="s">
        <v>687</v>
      </c>
      <c r="H830" t="s">
        <v>702</v>
      </c>
      <c r="I830" t="s">
        <v>691</v>
      </c>
      <c r="J830" t="s">
        <v>687</v>
      </c>
      <c r="K830" t="s">
        <v>691</v>
      </c>
      <c r="L830" t="s">
        <v>687</v>
      </c>
      <c r="M830" t="s">
        <v>687</v>
      </c>
      <c r="N830" t="s">
        <v>687</v>
      </c>
      <c r="O830" t="s">
        <v>687</v>
      </c>
      <c r="P830" t="s">
        <v>687</v>
      </c>
      <c r="Q830" s="2">
        <v>0</v>
      </c>
      <c r="R830" t="s">
        <v>687</v>
      </c>
      <c r="S830">
        <v>0</v>
      </c>
      <c r="T830" t="s">
        <v>687</v>
      </c>
      <c r="U830">
        <v>0</v>
      </c>
      <c r="V830" t="s">
        <v>687</v>
      </c>
      <c r="X830" t="s">
        <v>687</v>
      </c>
      <c r="Y830" t="s">
        <v>702</v>
      </c>
      <c r="Z830">
        <v>1</v>
      </c>
      <c r="AA830">
        <v>0</v>
      </c>
      <c r="AB830" t="s">
        <v>687</v>
      </c>
      <c r="AC830">
        <v>0</v>
      </c>
      <c r="AD830" t="s">
        <v>687</v>
      </c>
      <c r="AE830">
        <v>51000492</v>
      </c>
      <c r="AG830">
        <v>51000491</v>
      </c>
      <c r="AH830">
        <v>1</v>
      </c>
      <c r="AI830" s="2"/>
      <c r="AJ830" t="s">
        <v>1318</v>
      </c>
    </row>
    <row r="831" spans="1:36" x14ac:dyDescent="0.25">
      <c r="A831" t="s">
        <v>316</v>
      </c>
      <c r="B831">
        <v>1403</v>
      </c>
      <c r="C831">
        <v>1</v>
      </c>
      <c r="D831" t="s">
        <v>835</v>
      </c>
      <c r="E831">
        <v>665</v>
      </c>
      <c r="F831">
        <v>5</v>
      </c>
      <c r="G831" t="s">
        <v>687</v>
      </c>
      <c r="H831" t="s">
        <v>687</v>
      </c>
      <c r="I831" t="s">
        <v>687</v>
      </c>
      <c r="J831" t="s">
        <v>687</v>
      </c>
      <c r="K831" t="s">
        <v>1322</v>
      </c>
      <c r="L831" t="s">
        <v>687</v>
      </c>
      <c r="M831" t="s">
        <v>687</v>
      </c>
      <c r="N831" t="s">
        <v>687</v>
      </c>
      <c r="O831">
        <v>0</v>
      </c>
      <c r="P831" t="s">
        <v>687</v>
      </c>
      <c r="Q831" s="2">
        <v>0</v>
      </c>
      <c r="R831" t="s">
        <v>687</v>
      </c>
      <c r="S831">
        <v>0</v>
      </c>
      <c r="T831" t="s">
        <v>687</v>
      </c>
      <c r="U831">
        <v>0</v>
      </c>
      <c r="V831" t="s">
        <v>687</v>
      </c>
      <c r="X831" t="s">
        <v>687</v>
      </c>
      <c r="Y831" t="s">
        <v>688</v>
      </c>
      <c r="Z831">
        <v>1</v>
      </c>
      <c r="AA831">
        <v>0</v>
      </c>
      <c r="AB831" t="s">
        <v>687</v>
      </c>
      <c r="AC831">
        <v>0</v>
      </c>
      <c r="AD831" t="s">
        <v>687</v>
      </c>
      <c r="AE831">
        <v>25000690</v>
      </c>
      <c r="AG831">
        <v>25000696</v>
      </c>
      <c r="AH831">
        <v>1</v>
      </c>
      <c r="AI831" s="2"/>
      <c r="AJ831" t="s">
        <v>1320</v>
      </c>
    </row>
    <row r="832" spans="1:36" x14ac:dyDescent="0.25">
      <c r="A832" t="s">
        <v>316</v>
      </c>
      <c r="B832">
        <v>1701</v>
      </c>
      <c r="C832">
        <v>1</v>
      </c>
      <c r="D832" t="s">
        <v>866</v>
      </c>
      <c r="E832">
        <v>746</v>
      </c>
      <c r="F832">
        <v>17</v>
      </c>
      <c r="G832" t="s">
        <v>687</v>
      </c>
      <c r="H832" t="s">
        <v>1303</v>
      </c>
      <c r="I832">
        <v>0</v>
      </c>
      <c r="J832" t="s">
        <v>687</v>
      </c>
      <c r="K832">
        <v>0</v>
      </c>
      <c r="L832" t="s">
        <v>687</v>
      </c>
      <c r="M832">
        <v>0</v>
      </c>
      <c r="N832" t="s">
        <v>687</v>
      </c>
      <c r="O832">
        <v>0</v>
      </c>
      <c r="P832" t="s">
        <v>687</v>
      </c>
      <c r="Q832" s="2">
        <v>0</v>
      </c>
      <c r="R832" t="s">
        <v>687</v>
      </c>
      <c r="S832">
        <v>0</v>
      </c>
      <c r="T832" t="s">
        <v>687</v>
      </c>
      <c r="U832">
        <v>0</v>
      </c>
      <c r="V832" t="s">
        <v>687</v>
      </c>
      <c r="X832" t="s">
        <v>687</v>
      </c>
      <c r="Y832">
        <v>0</v>
      </c>
      <c r="AA832">
        <v>0</v>
      </c>
      <c r="AB832" t="s">
        <v>687</v>
      </c>
      <c r="AC832">
        <v>0</v>
      </c>
      <c r="AD832" t="s">
        <v>687</v>
      </c>
      <c r="AE832" t="s">
        <v>806</v>
      </c>
      <c r="AG832">
        <v>26000194</v>
      </c>
      <c r="AI832" s="2"/>
      <c r="AJ832" t="s">
        <v>1319</v>
      </c>
    </row>
    <row r="833" spans="1:36" x14ac:dyDescent="0.25">
      <c r="A833" t="s">
        <v>155</v>
      </c>
      <c r="B833">
        <v>390</v>
      </c>
      <c r="C833">
        <v>1</v>
      </c>
      <c r="D833" t="s">
        <v>764</v>
      </c>
      <c r="E833">
        <v>779</v>
      </c>
      <c r="F833">
        <v>9</v>
      </c>
      <c r="G833" t="s">
        <v>687</v>
      </c>
      <c r="H833" t="s">
        <v>690</v>
      </c>
      <c r="I833" t="s">
        <v>691</v>
      </c>
      <c r="J833" t="s">
        <v>687</v>
      </c>
      <c r="K833" t="s">
        <v>691</v>
      </c>
      <c r="L833" t="s">
        <v>687</v>
      </c>
      <c r="M833" t="s">
        <v>687</v>
      </c>
      <c r="N833" t="s">
        <v>687</v>
      </c>
      <c r="O833" t="s">
        <v>687</v>
      </c>
      <c r="P833" t="s">
        <v>687</v>
      </c>
      <c r="Q833" s="2">
        <v>0</v>
      </c>
      <c r="R833">
        <v>0</v>
      </c>
      <c r="S833">
        <v>0</v>
      </c>
      <c r="T833">
        <v>0</v>
      </c>
      <c r="U833" t="s">
        <v>687</v>
      </c>
      <c r="V833" t="s">
        <v>687</v>
      </c>
      <c r="X833" t="s">
        <v>687</v>
      </c>
      <c r="Y833" t="s">
        <v>691</v>
      </c>
      <c r="Z833">
        <v>2</v>
      </c>
      <c r="AA833">
        <v>0</v>
      </c>
      <c r="AB833" t="s">
        <v>687</v>
      </c>
      <c r="AC833" t="s">
        <v>690</v>
      </c>
      <c r="AD833" t="s">
        <v>687</v>
      </c>
      <c r="AE833">
        <v>16000078</v>
      </c>
      <c r="AF833">
        <v>1</v>
      </c>
      <c r="AG833">
        <v>16000050</v>
      </c>
      <c r="AH833">
        <v>1</v>
      </c>
      <c r="AI833" s="2"/>
      <c r="AJ833" t="s">
        <v>1318</v>
      </c>
    </row>
    <row r="834" spans="1:36" x14ac:dyDescent="0.25">
      <c r="A834" t="s">
        <v>64</v>
      </c>
      <c r="B834">
        <v>180</v>
      </c>
      <c r="C834">
        <v>1</v>
      </c>
      <c r="D834" t="s">
        <v>740</v>
      </c>
      <c r="E834">
        <v>420</v>
      </c>
      <c r="F834">
        <v>9</v>
      </c>
      <c r="G834" t="s">
        <v>687</v>
      </c>
      <c r="H834" t="s">
        <v>690</v>
      </c>
      <c r="I834" t="s">
        <v>691</v>
      </c>
      <c r="J834" t="s">
        <v>687</v>
      </c>
      <c r="K834" t="s">
        <v>687</v>
      </c>
      <c r="L834" t="s">
        <v>687</v>
      </c>
      <c r="M834" t="s">
        <v>687</v>
      </c>
      <c r="N834" t="s">
        <v>687</v>
      </c>
      <c r="O834" t="s">
        <v>691</v>
      </c>
      <c r="P834" t="s">
        <v>687</v>
      </c>
      <c r="Q834" s="2">
        <v>0</v>
      </c>
      <c r="R834" t="s">
        <v>687</v>
      </c>
      <c r="S834" t="s">
        <v>691</v>
      </c>
      <c r="T834" t="s">
        <v>687</v>
      </c>
      <c r="U834">
        <v>0</v>
      </c>
      <c r="V834" t="s">
        <v>687</v>
      </c>
      <c r="X834" t="s">
        <v>687</v>
      </c>
      <c r="Y834" t="s">
        <v>690</v>
      </c>
      <c r="Z834">
        <v>1</v>
      </c>
      <c r="AA834">
        <v>0</v>
      </c>
      <c r="AB834" t="s">
        <v>687</v>
      </c>
      <c r="AC834" t="s">
        <v>687</v>
      </c>
      <c r="AD834" t="s">
        <v>687</v>
      </c>
      <c r="AE834">
        <v>46000090</v>
      </c>
      <c r="AF834">
        <v>1</v>
      </c>
      <c r="AG834">
        <v>46000013</v>
      </c>
      <c r="AH834">
        <v>1</v>
      </c>
      <c r="AI834" s="2"/>
      <c r="AJ834" t="s">
        <v>1319</v>
      </c>
    </row>
    <row r="835" spans="1:36" x14ac:dyDescent="0.25">
      <c r="A835" t="s">
        <v>820</v>
      </c>
      <c r="B835">
        <v>391</v>
      </c>
      <c r="C835">
        <v>1</v>
      </c>
      <c r="D835" t="s">
        <v>764</v>
      </c>
      <c r="E835">
        <v>730</v>
      </c>
      <c r="F835">
        <v>13</v>
      </c>
      <c r="G835" t="s">
        <v>687</v>
      </c>
      <c r="H835" t="s">
        <v>702</v>
      </c>
      <c r="I835" t="s">
        <v>691</v>
      </c>
      <c r="J835" t="s">
        <v>687</v>
      </c>
      <c r="K835" t="s">
        <v>691</v>
      </c>
      <c r="L835" t="s">
        <v>687</v>
      </c>
      <c r="M835" t="s">
        <v>687</v>
      </c>
      <c r="N835" t="s">
        <v>687</v>
      </c>
      <c r="O835" t="s">
        <v>691</v>
      </c>
      <c r="P835" t="s">
        <v>687</v>
      </c>
      <c r="Q835" s="2">
        <v>0</v>
      </c>
      <c r="R835" t="s">
        <v>687</v>
      </c>
      <c r="S835" t="s">
        <v>702</v>
      </c>
      <c r="T835" t="s">
        <v>687</v>
      </c>
      <c r="U835">
        <v>0</v>
      </c>
      <c r="V835" t="s">
        <v>687</v>
      </c>
      <c r="X835" t="s">
        <v>687</v>
      </c>
      <c r="Y835" t="s">
        <v>702</v>
      </c>
      <c r="Z835">
        <v>1</v>
      </c>
      <c r="AA835">
        <v>0</v>
      </c>
      <c r="AB835" t="s">
        <v>687</v>
      </c>
      <c r="AC835">
        <v>0</v>
      </c>
      <c r="AD835" t="s">
        <v>687</v>
      </c>
      <c r="AE835">
        <v>18000918</v>
      </c>
      <c r="AF835">
        <v>1</v>
      </c>
      <c r="AG835">
        <v>18000797</v>
      </c>
      <c r="AH835">
        <v>1</v>
      </c>
      <c r="AI835" s="2"/>
      <c r="AJ835" t="s">
        <v>1318</v>
      </c>
    </row>
    <row r="836" spans="1:36" x14ac:dyDescent="0.25">
      <c r="A836" t="s">
        <v>54</v>
      </c>
      <c r="B836">
        <v>155</v>
      </c>
      <c r="C836">
        <v>1</v>
      </c>
      <c r="D836" t="s">
        <v>729</v>
      </c>
      <c r="E836">
        <v>621</v>
      </c>
      <c r="F836">
        <v>9</v>
      </c>
      <c r="G836" t="s">
        <v>687</v>
      </c>
      <c r="H836" t="s">
        <v>690</v>
      </c>
      <c r="I836" t="s">
        <v>691</v>
      </c>
      <c r="J836" t="s">
        <v>687</v>
      </c>
      <c r="K836" t="s">
        <v>691</v>
      </c>
      <c r="L836" t="s">
        <v>687</v>
      </c>
      <c r="M836" t="s">
        <v>687</v>
      </c>
      <c r="N836" t="s">
        <v>687</v>
      </c>
      <c r="O836" t="s">
        <v>687</v>
      </c>
      <c r="P836" t="s">
        <v>687</v>
      </c>
      <c r="Q836" s="2">
        <v>0</v>
      </c>
      <c r="R836" t="s">
        <v>687</v>
      </c>
      <c r="S836" t="s">
        <v>691</v>
      </c>
      <c r="T836" t="s">
        <v>687</v>
      </c>
      <c r="U836">
        <v>0</v>
      </c>
      <c r="V836" t="s">
        <v>687</v>
      </c>
      <c r="X836" t="s">
        <v>687</v>
      </c>
      <c r="Y836" t="s">
        <v>690</v>
      </c>
      <c r="Z836">
        <v>1</v>
      </c>
      <c r="AA836">
        <v>0</v>
      </c>
      <c r="AB836" t="s">
        <v>687</v>
      </c>
      <c r="AC836">
        <v>0</v>
      </c>
      <c r="AD836" t="s">
        <v>687</v>
      </c>
      <c r="AE836">
        <v>34000437</v>
      </c>
      <c r="AF836">
        <v>1</v>
      </c>
      <c r="AG836">
        <v>34000436</v>
      </c>
      <c r="AH836">
        <v>1</v>
      </c>
      <c r="AI836" s="2"/>
      <c r="AJ836" t="s">
        <v>1318</v>
      </c>
    </row>
    <row r="837" spans="1:36" x14ac:dyDescent="0.25">
      <c r="A837" t="s">
        <v>178</v>
      </c>
      <c r="B837">
        <v>443</v>
      </c>
      <c r="C837">
        <v>1</v>
      </c>
      <c r="D837" t="s">
        <v>835</v>
      </c>
      <c r="E837">
        <v>665</v>
      </c>
      <c r="F837">
        <v>13</v>
      </c>
      <c r="G837" t="s">
        <v>687</v>
      </c>
      <c r="H837" t="s">
        <v>688</v>
      </c>
      <c r="I837" t="s">
        <v>688</v>
      </c>
      <c r="J837" t="s">
        <v>687</v>
      </c>
      <c r="K837" t="s">
        <v>1322</v>
      </c>
      <c r="L837" t="s">
        <v>687</v>
      </c>
      <c r="M837" t="s">
        <v>688</v>
      </c>
      <c r="N837" t="s">
        <v>687</v>
      </c>
      <c r="O837" t="s">
        <v>688</v>
      </c>
      <c r="P837" t="s">
        <v>687</v>
      </c>
      <c r="Q837" s="2">
        <v>0</v>
      </c>
      <c r="R837" t="s">
        <v>687</v>
      </c>
      <c r="S837" t="s">
        <v>688</v>
      </c>
      <c r="T837" t="s">
        <v>687</v>
      </c>
      <c r="U837">
        <v>0</v>
      </c>
      <c r="V837" t="s">
        <v>687</v>
      </c>
      <c r="X837" t="s">
        <v>687</v>
      </c>
      <c r="Y837" t="s">
        <v>688</v>
      </c>
      <c r="Z837">
        <v>1</v>
      </c>
      <c r="AA837">
        <v>0</v>
      </c>
      <c r="AB837" t="s">
        <v>687</v>
      </c>
      <c r="AC837">
        <v>0</v>
      </c>
      <c r="AD837" t="s">
        <v>687</v>
      </c>
      <c r="AE837">
        <v>22000229</v>
      </c>
      <c r="AF837">
        <v>1</v>
      </c>
      <c r="AG837">
        <v>22000034</v>
      </c>
      <c r="AH837">
        <v>1</v>
      </c>
      <c r="AI837" s="2"/>
      <c r="AJ837" t="s">
        <v>1320</v>
      </c>
    </row>
    <row r="838" spans="1:36" x14ac:dyDescent="0.25">
      <c r="A838" t="s">
        <v>345</v>
      </c>
      <c r="B838">
        <v>730</v>
      </c>
      <c r="C838">
        <v>2</v>
      </c>
      <c r="D838" t="s">
        <v>896</v>
      </c>
      <c r="E838">
        <v>190</v>
      </c>
      <c r="F838">
        <v>10</v>
      </c>
      <c r="G838" t="s">
        <v>687</v>
      </c>
      <c r="H838" t="s">
        <v>690</v>
      </c>
      <c r="I838" t="s">
        <v>688</v>
      </c>
      <c r="J838" t="s">
        <v>687</v>
      </c>
      <c r="K838" t="s">
        <v>687</v>
      </c>
      <c r="L838" t="s">
        <v>687</v>
      </c>
      <c r="M838" t="s">
        <v>687</v>
      </c>
      <c r="N838" t="s">
        <v>687</v>
      </c>
      <c r="O838" t="s">
        <v>688</v>
      </c>
      <c r="P838" t="s">
        <v>687</v>
      </c>
      <c r="Q838" s="2">
        <v>0</v>
      </c>
      <c r="R838">
        <v>0</v>
      </c>
      <c r="S838">
        <v>0</v>
      </c>
      <c r="T838">
        <v>0</v>
      </c>
      <c r="U838" t="s">
        <v>687</v>
      </c>
      <c r="V838" t="s">
        <v>687</v>
      </c>
      <c r="X838" t="s">
        <v>687</v>
      </c>
      <c r="Y838" t="s">
        <v>687</v>
      </c>
      <c r="Z838">
        <v>2</v>
      </c>
      <c r="AA838" t="s">
        <v>691</v>
      </c>
      <c r="AB838" t="s">
        <v>687</v>
      </c>
      <c r="AC838" t="s">
        <v>690</v>
      </c>
      <c r="AD838" t="s">
        <v>687</v>
      </c>
      <c r="AE838">
        <v>52000100</v>
      </c>
      <c r="AF838">
        <v>1</v>
      </c>
      <c r="AG838">
        <v>52000014</v>
      </c>
      <c r="AH838">
        <v>1</v>
      </c>
      <c r="AI838" s="2"/>
      <c r="AJ838" t="s">
        <v>1318</v>
      </c>
    </row>
    <row r="839" spans="1:36" x14ac:dyDescent="0.25">
      <c r="A839" t="s">
        <v>156</v>
      </c>
      <c r="B839">
        <v>392</v>
      </c>
      <c r="C839">
        <v>1</v>
      </c>
      <c r="D839" t="s">
        <v>764</v>
      </c>
      <c r="E839">
        <v>665</v>
      </c>
      <c r="F839">
        <v>11</v>
      </c>
      <c r="G839" t="s">
        <v>687</v>
      </c>
      <c r="H839" t="s">
        <v>702</v>
      </c>
      <c r="I839" t="s">
        <v>691</v>
      </c>
      <c r="J839" t="s">
        <v>687</v>
      </c>
      <c r="K839" t="s">
        <v>691</v>
      </c>
      <c r="L839" t="s">
        <v>687</v>
      </c>
      <c r="M839" t="s">
        <v>687</v>
      </c>
      <c r="N839" t="s">
        <v>687</v>
      </c>
      <c r="O839">
        <v>0</v>
      </c>
      <c r="P839" t="s">
        <v>687</v>
      </c>
      <c r="Q839" s="2">
        <v>0</v>
      </c>
      <c r="R839" t="s">
        <v>687</v>
      </c>
      <c r="S839">
        <v>0</v>
      </c>
      <c r="T839" t="s">
        <v>687</v>
      </c>
      <c r="U839">
        <v>0</v>
      </c>
      <c r="V839" t="s">
        <v>687</v>
      </c>
      <c r="X839" t="s">
        <v>687</v>
      </c>
      <c r="Y839" t="s">
        <v>702</v>
      </c>
      <c r="Z839">
        <v>2</v>
      </c>
      <c r="AA839">
        <v>0</v>
      </c>
      <c r="AB839" t="s">
        <v>687</v>
      </c>
      <c r="AC839" t="s">
        <v>690</v>
      </c>
      <c r="AD839" t="s">
        <v>687</v>
      </c>
      <c r="AE839">
        <v>16000298</v>
      </c>
      <c r="AG839">
        <v>16000061</v>
      </c>
      <c r="AI839" s="2"/>
      <c r="AJ839" t="s">
        <v>1318</v>
      </c>
    </row>
    <row r="840" spans="1:36" x14ac:dyDescent="0.25">
      <c r="A840" t="s">
        <v>821</v>
      </c>
      <c r="B840">
        <v>393</v>
      </c>
      <c r="C840">
        <v>1</v>
      </c>
      <c r="D840" t="s">
        <v>764</v>
      </c>
      <c r="E840">
        <v>773</v>
      </c>
      <c r="F840">
        <v>11</v>
      </c>
      <c r="G840" t="s">
        <v>687</v>
      </c>
      <c r="H840" t="s">
        <v>691</v>
      </c>
      <c r="I840" t="s">
        <v>687</v>
      </c>
      <c r="J840" t="s">
        <v>687</v>
      </c>
      <c r="K840" t="s">
        <v>691</v>
      </c>
      <c r="L840" t="s">
        <v>687</v>
      </c>
      <c r="M840" t="s">
        <v>687</v>
      </c>
      <c r="N840" t="s">
        <v>687</v>
      </c>
      <c r="O840" t="s">
        <v>691</v>
      </c>
      <c r="P840" t="s">
        <v>687</v>
      </c>
      <c r="Q840" s="2">
        <v>0</v>
      </c>
      <c r="R840" t="s">
        <v>687</v>
      </c>
      <c r="S840">
        <v>0</v>
      </c>
      <c r="T840" t="s">
        <v>687</v>
      </c>
      <c r="U840">
        <v>0</v>
      </c>
      <c r="V840" t="s">
        <v>687</v>
      </c>
      <c r="X840" t="s">
        <v>687</v>
      </c>
      <c r="Y840" t="s">
        <v>691</v>
      </c>
      <c r="Z840">
        <v>1</v>
      </c>
      <c r="AA840">
        <v>0</v>
      </c>
      <c r="AB840" t="s">
        <v>687</v>
      </c>
      <c r="AC840">
        <v>0</v>
      </c>
      <c r="AD840" t="s">
        <v>687</v>
      </c>
      <c r="AE840">
        <v>12000278</v>
      </c>
      <c r="AG840">
        <v>12000004</v>
      </c>
      <c r="AH840">
        <v>1</v>
      </c>
      <c r="AI840" s="2"/>
      <c r="AJ840" t="s">
        <v>1318</v>
      </c>
    </row>
    <row r="841" spans="1:36" x14ac:dyDescent="0.25">
      <c r="A841" t="s">
        <v>293</v>
      </c>
      <c r="B841">
        <v>641</v>
      </c>
      <c r="C841">
        <v>1</v>
      </c>
      <c r="D841" t="s">
        <v>748</v>
      </c>
      <c r="E841">
        <v>760</v>
      </c>
      <c r="F841">
        <v>11</v>
      </c>
      <c r="G841" t="s">
        <v>687</v>
      </c>
      <c r="H841" t="s">
        <v>691</v>
      </c>
      <c r="I841" t="s">
        <v>687</v>
      </c>
      <c r="J841" t="s">
        <v>687</v>
      </c>
      <c r="K841" t="s">
        <v>691</v>
      </c>
      <c r="L841" t="s">
        <v>687</v>
      </c>
      <c r="M841" t="s">
        <v>687</v>
      </c>
      <c r="N841" t="s">
        <v>687</v>
      </c>
      <c r="O841" t="s">
        <v>691</v>
      </c>
      <c r="P841" t="s">
        <v>687</v>
      </c>
      <c r="Q841" s="2">
        <v>0</v>
      </c>
      <c r="R841" t="s">
        <v>687</v>
      </c>
      <c r="S841">
        <v>0</v>
      </c>
      <c r="T841" t="s">
        <v>687</v>
      </c>
      <c r="U841">
        <v>0</v>
      </c>
      <c r="V841" t="s">
        <v>687</v>
      </c>
      <c r="X841" t="s">
        <v>687</v>
      </c>
      <c r="Y841" t="s">
        <v>691</v>
      </c>
      <c r="Z841">
        <v>1</v>
      </c>
      <c r="AA841">
        <v>0</v>
      </c>
      <c r="AB841" t="s">
        <v>687</v>
      </c>
      <c r="AC841">
        <v>0</v>
      </c>
      <c r="AD841" t="s">
        <v>687</v>
      </c>
      <c r="AE841">
        <v>25000563</v>
      </c>
      <c r="AG841">
        <v>25000107</v>
      </c>
      <c r="AH841">
        <v>1</v>
      </c>
      <c r="AI841" s="2"/>
      <c r="AJ841" t="s">
        <v>1318</v>
      </c>
    </row>
    <row r="842" spans="1:36" x14ac:dyDescent="0.25">
      <c r="A842" t="s">
        <v>95</v>
      </c>
      <c r="B842">
        <v>242</v>
      </c>
      <c r="C842">
        <v>1</v>
      </c>
      <c r="D842" t="s">
        <v>759</v>
      </c>
      <c r="E842">
        <v>479</v>
      </c>
      <c r="F842">
        <v>9</v>
      </c>
      <c r="G842" t="s">
        <v>687</v>
      </c>
      <c r="H842" t="s">
        <v>690</v>
      </c>
      <c r="I842" t="s">
        <v>687</v>
      </c>
      <c r="J842" t="s">
        <v>687</v>
      </c>
      <c r="K842" t="s">
        <v>688</v>
      </c>
      <c r="L842" t="s">
        <v>687</v>
      </c>
      <c r="M842" t="s">
        <v>687</v>
      </c>
      <c r="N842" t="s">
        <v>687</v>
      </c>
      <c r="O842" t="s">
        <v>687</v>
      </c>
      <c r="P842" t="s">
        <v>687</v>
      </c>
      <c r="Q842" s="2">
        <v>0</v>
      </c>
      <c r="R842" t="s">
        <v>687</v>
      </c>
      <c r="S842" t="s">
        <v>690</v>
      </c>
      <c r="T842" t="s">
        <v>687</v>
      </c>
      <c r="U842">
        <v>0</v>
      </c>
      <c r="V842" t="s">
        <v>687</v>
      </c>
      <c r="X842" t="s">
        <v>687</v>
      </c>
      <c r="Y842" t="s">
        <v>691</v>
      </c>
      <c r="Z842">
        <v>1</v>
      </c>
      <c r="AA842">
        <v>0</v>
      </c>
      <c r="AB842" t="s">
        <v>687</v>
      </c>
      <c r="AC842">
        <v>0</v>
      </c>
      <c r="AD842" t="s">
        <v>687</v>
      </c>
      <c r="AE842">
        <v>47000164</v>
      </c>
      <c r="AF842">
        <v>1</v>
      </c>
      <c r="AG842">
        <v>47000017</v>
      </c>
      <c r="AH842">
        <v>1</v>
      </c>
      <c r="AI842" s="2"/>
      <c r="AJ842" t="s">
        <v>1318</v>
      </c>
    </row>
    <row r="843" spans="1:36" x14ac:dyDescent="0.25">
      <c r="A843" t="s">
        <v>437</v>
      </c>
      <c r="B843">
        <v>903</v>
      </c>
      <c r="C843">
        <v>2</v>
      </c>
      <c r="D843" t="s">
        <v>900</v>
      </c>
      <c r="E843">
        <v>329</v>
      </c>
      <c r="F843">
        <v>13</v>
      </c>
      <c r="G843" t="s">
        <v>687</v>
      </c>
      <c r="H843" t="s">
        <v>702</v>
      </c>
      <c r="I843" t="s">
        <v>691</v>
      </c>
      <c r="J843" t="s">
        <v>687</v>
      </c>
      <c r="K843" t="s">
        <v>691</v>
      </c>
      <c r="L843" t="s">
        <v>687</v>
      </c>
      <c r="M843" t="s">
        <v>687</v>
      </c>
      <c r="N843" t="s">
        <v>687</v>
      </c>
      <c r="O843" t="s">
        <v>687</v>
      </c>
      <c r="P843" t="s">
        <v>687</v>
      </c>
      <c r="Q843" s="2">
        <v>0</v>
      </c>
      <c r="R843" t="s">
        <v>687</v>
      </c>
      <c r="S843" t="s">
        <v>702</v>
      </c>
      <c r="T843" t="s">
        <v>687</v>
      </c>
      <c r="U843">
        <v>0</v>
      </c>
      <c r="V843" t="s">
        <v>687</v>
      </c>
      <c r="X843" t="s">
        <v>687</v>
      </c>
      <c r="Y843" t="s">
        <v>702</v>
      </c>
      <c r="Z843">
        <v>1</v>
      </c>
      <c r="AA843">
        <v>0</v>
      </c>
      <c r="AB843" t="s">
        <v>687</v>
      </c>
      <c r="AC843">
        <v>0</v>
      </c>
      <c r="AD843" t="s">
        <v>687</v>
      </c>
      <c r="AE843">
        <v>57000192</v>
      </c>
      <c r="AF843">
        <v>1</v>
      </c>
      <c r="AG843">
        <v>57000191</v>
      </c>
      <c r="AH843">
        <v>1</v>
      </c>
      <c r="AI843" s="2"/>
      <c r="AJ843" t="s">
        <v>1318</v>
      </c>
    </row>
    <row r="844" spans="1:36" x14ac:dyDescent="0.25">
      <c r="A844" t="s">
        <v>438</v>
      </c>
      <c r="B844">
        <v>904</v>
      </c>
      <c r="C844">
        <v>2</v>
      </c>
      <c r="D844" t="s">
        <v>900</v>
      </c>
      <c r="E844">
        <v>320</v>
      </c>
      <c r="F844">
        <v>10</v>
      </c>
      <c r="G844" t="s">
        <v>687</v>
      </c>
      <c r="H844" t="s">
        <v>690</v>
      </c>
      <c r="I844" t="s">
        <v>691</v>
      </c>
      <c r="J844" t="s">
        <v>687</v>
      </c>
      <c r="K844" t="s">
        <v>691</v>
      </c>
      <c r="L844" t="s">
        <v>687</v>
      </c>
      <c r="M844" t="s">
        <v>687</v>
      </c>
      <c r="N844" t="s">
        <v>687</v>
      </c>
      <c r="O844" t="s">
        <v>691</v>
      </c>
      <c r="P844" t="s">
        <v>687</v>
      </c>
      <c r="Q844" s="2">
        <v>0</v>
      </c>
      <c r="R844" t="s">
        <v>687</v>
      </c>
      <c r="S844" t="s">
        <v>691</v>
      </c>
      <c r="T844" t="s">
        <v>687</v>
      </c>
      <c r="U844">
        <v>0</v>
      </c>
      <c r="V844" t="s">
        <v>687</v>
      </c>
      <c r="X844" t="s">
        <v>687</v>
      </c>
      <c r="Y844" t="s">
        <v>690</v>
      </c>
      <c r="Z844">
        <v>1</v>
      </c>
      <c r="AA844">
        <v>0</v>
      </c>
      <c r="AB844" t="s">
        <v>687</v>
      </c>
      <c r="AC844">
        <v>0</v>
      </c>
      <c r="AD844" t="s">
        <v>687</v>
      </c>
      <c r="AE844">
        <v>57000330</v>
      </c>
      <c r="AF844">
        <v>1</v>
      </c>
      <c r="AG844">
        <v>57000102</v>
      </c>
      <c r="AH844">
        <v>1</v>
      </c>
      <c r="AI844" s="2"/>
      <c r="AJ844" t="s">
        <v>1318</v>
      </c>
    </row>
    <row r="845" spans="1:36" x14ac:dyDescent="0.25">
      <c r="A845" t="s">
        <v>608</v>
      </c>
      <c r="B845">
        <v>89</v>
      </c>
      <c r="C845">
        <v>1</v>
      </c>
      <c r="D845" t="s">
        <v>708</v>
      </c>
      <c r="E845">
        <v>573</v>
      </c>
      <c r="F845">
        <v>9</v>
      </c>
      <c r="G845" t="s">
        <v>687</v>
      </c>
      <c r="H845" t="s">
        <v>690</v>
      </c>
      <c r="I845" t="s">
        <v>691</v>
      </c>
      <c r="J845" t="s">
        <v>687</v>
      </c>
      <c r="K845" t="s">
        <v>687</v>
      </c>
      <c r="L845" t="s">
        <v>687</v>
      </c>
      <c r="M845" t="s">
        <v>687</v>
      </c>
      <c r="N845" t="s">
        <v>687</v>
      </c>
      <c r="O845" t="s">
        <v>687</v>
      </c>
      <c r="P845" t="s">
        <v>687</v>
      </c>
      <c r="Q845" s="2">
        <v>0</v>
      </c>
      <c r="R845">
        <v>0</v>
      </c>
      <c r="S845">
        <v>0</v>
      </c>
      <c r="T845">
        <v>0</v>
      </c>
      <c r="U845" t="s">
        <v>688</v>
      </c>
      <c r="V845" t="s">
        <v>687</v>
      </c>
      <c r="X845" t="s">
        <v>687</v>
      </c>
      <c r="Y845" t="s">
        <v>687</v>
      </c>
      <c r="Z845">
        <v>2</v>
      </c>
      <c r="AA845">
        <v>0</v>
      </c>
      <c r="AB845" t="s">
        <v>687</v>
      </c>
      <c r="AC845" t="s">
        <v>690</v>
      </c>
      <c r="AD845" t="s">
        <v>687</v>
      </c>
      <c r="AE845">
        <v>30000159</v>
      </c>
      <c r="AF845">
        <v>1</v>
      </c>
      <c r="AG845">
        <v>30000038</v>
      </c>
      <c r="AH845">
        <v>1</v>
      </c>
      <c r="AI845" s="2"/>
      <c r="AJ845" t="s">
        <v>1318</v>
      </c>
    </row>
    <row r="846" spans="1:36" x14ac:dyDescent="0.25">
      <c r="A846" t="s">
        <v>654</v>
      </c>
      <c r="B846">
        <v>11006</v>
      </c>
      <c r="C846">
        <v>1</v>
      </c>
      <c r="D846" t="s">
        <v>708</v>
      </c>
      <c r="E846">
        <v>573</v>
      </c>
      <c r="F846">
        <v>5</v>
      </c>
      <c r="G846" t="s">
        <v>687</v>
      </c>
      <c r="H846" t="s">
        <v>702</v>
      </c>
      <c r="I846" t="s">
        <v>691</v>
      </c>
      <c r="J846" t="s">
        <v>687</v>
      </c>
      <c r="K846" t="s">
        <v>691</v>
      </c>
      <c r="L846" t="s">
        <v>687</v>
      </c>
      <c r="M846" t="s">
        <v>687</v>
      </c>
      <c r="N846" t="s">
        <v>687</v>
      </c>
      <c r="O846">
        <v>0</v>
      </c>
      <c r="P846" t="s">
        <v>687</v>
      </c>
      <c r="Q846" s="2">
        <v>0</v>
      </c>
      <c r="R846" t="s">
        <v>687</v>
      </c>
      <c r="S846" t="s">
        <v>687</v>
      </c>
      <c r="T846" t="s">
        <v>687</v>
      </c>
      <c r="U846">
        <v>0</v>
      </c>
      <c r="V846" t="s">
        <v>687</v>
      </c>
      <c r="X846" t="s">
        <v>687</v>
      </c>
      <c r="Y846" t="s">
        <v>702</v>
      </c>
      <c r="Z846">
        <v>1</v>
      </c>
      <c r="AA846">
        <v>0</v>
      </c>
      <c r="AB846" t="s">
        <v>687</v>
      </c>
      <c r="AC846">
        <v>0</v>
      </c>
      <c r="AD846" t="s">
        <v>687</v>
      </c>
      <c r="AE846" t="s">
        <v>806</v>
      </c>
      <c r="AG846" t="s">
        <v>806</v>
      </c>
      <c r="AI846" s="2"/>
      <c r="AJ846" t="s">
        <v>1318</v>
      </c>
    </row>
    <row r="847" spans="1:36" x14ac:dyDescent="0.25">
      <c r="A847" t="s">
        <v>179</v>
      </c>
      <c r="B847">
        <v>444</v>
      </c>
      <c r="C847">
        <v>1</v>
      </c>
      <c r="D847" t="s">
        <v>835</v>
      </c>
      <c r="E847">
        <v>665</v>
      </c>
      <c r="F847">
        <v>13</v>
      </c>
      <c r="G847" t="s">
        <v>687</v>
      </c>
      <c r="H847" t="s">
        <v>691</v>
      </c>
      <c r="I847" t="s">
        <v>688</v>
      </c>
      <c r="J847" t="s">
        <v>687</v>
      </c>
      <c r="K847" t="s">
        <v>688</v>
      </c>
      <c r="L847" t="s">
        <v>687</v>
      </c>
      <c r="M847" t="s">
        <v>687</v>
      </c>
      <c r="N847" t="s">
        <v>687</v>
      </c>
      <c r="O847">
        <v>0</v>
      </c>
      <c r="P847" t="s">
        <v>687</v>
      </c>
      <c r="Q847" s="2">
        <v>0</v>
      </c>
      <c r="R847" t="s">
        <v>687</v>
      </c>
      <c r="S847" t="s">
        <v>688</v>
      </c>
      <c r="T847" t="s">
        <v>687</v>
      </c>
      <c r="U847">
        <v>0</v>
      </c>
      <c r="V847" t="s">
        <v>687</v>
      </c>
      <c r="X847" t="s">
        <v>687</v>
      </c>
      <c r="Y847" t="s">
        <v>687</v>
      </c>
      <c r="Z847">
        <v>2</v>
      </c>
      <c r="AA847">
        <v>0</v>
      </c>
      <c r="AB847" t="s">
        <v>687</v>
      </c>
      <c r="AC847" t="s">
        <v>688</v>
      </c>
      <c r="AD847" t="s">
        <v>687</v>
      </c>
      <c r="AE847">
        <v>22000228</v>
      </c>
      <c r="AF847">
        <v>1</v>
      </c>
      <c r="AG847">
        <v>22000038</v>
      </c>
      <c r="AH847">
        <v>1</v>
      </c>
      <c r="AI847" s="2"/>
      <c r="AJ847" s="11" t="s">
        <v>1319</v>
      </c>
    </row>
    <row r="848" spans="1:36" x14ac:dyDescent="0.25">
      <c r="A848" t="s">
        <v>233</v>
      </c>
      <c r="B848">
        <v>529</v>
      </c>
      <c r="C848">
        <v>1</v>
      </c>
      <c r="D848" t="s">
        <v>757</v>
      </c>
      <c r="E848">
        <v>740</v>
      </c>
      <c r="F848">
        <v>10</v>
      </c>
      <c r="G848" t="s">
        <v>687</v>
      </c>
      <c r="H848" t="s">
        <v>691</v>
      </c>
      <c r="I848" t="s">
        <v>691</v>
      </c>
      <c r="J848" t="s">
        <v>687</v>
      </c>
      <c r="K848" t="s">
        <v>691</v>
      </c>
      <c r="L848" t="s">
        <v>687</v>
      </c>
      <c r="M848" t="s">
        <v>687</v>
      </c>
      <c r="N848" t="s">
        <v>687</v>
      </c>
      <c r="O848" t="s">
        <v>688</v>
      </c>
      <c r="P848" t="s">
        <v>687</v>
      </c>
      <c r="Q848" s="2">
        <v>0</v>
      </c>
      <c r="R848" t="s">
        <v>687</v>
      </c>
      <c r="S848" t="s">
        <v>687</v>
      </c>
      <c r="T848" t="s">
        <v>687</v>
      </c>
      <c r="U848">
        <v>0</v>
      </c>
      <c r="V848" t="s">
        <v>687</v>
      </c>
      <c r="X848" t="s">
        <v>687</v>
      </c>
      <c r="Y848" t="s">
        <v>687</v>
      </c>
      <c r="Z848">
        <v>1</v>
      </c>
      <c r="AA848">
        <v>0</v>
      </c>
      <c r="AB848" t="s">
        <v>687</v>
      </c>
      <c r="AC848" t="s">
        <v>688</v>
      </c>
      <c r="AD848" t="s">
        <v>687</v>
      </c>
      <c r="AE848">
        <v>21006040</v>
      </c>
      <c r="AF848">
        <v>1</v>
      </c>
      <c r="AG848">
        <v>21000948</v>
      </c>
      <c r="AH848">
        <v>1</v>
      </c>
      <c r="AI848" s="2"/>
      <c r="AJ848" t="s">
        <v>1318</v>
      </c>
    </row>
    <row r="849" spans="1:36" x14ac:dyDescent="0.25">
      <c r="A849" t="s">
        <v>1052</v>
      </c>
      <c r="B849">
        <v>2504</v>
      </c>
      <c r="C849">
        <v>2</v>
      </c>
      <c r="D849" t="s">
        <v>900</v>
      </c>
      <c r="E849">
        <v>340</v>
      </c>
      <c r="F849">
        <v>17</v>
      </c>
      <c r="G849" t="s">
        <v>687</v>
      </c>
      <c r="H849" t="s">
        <v>1303</v>
      </c>
      <c r="I849">
        <v>0</v>
      </c>
      <c r="J849" t="s">
        <v>687</v>
      </c>
      <c r="K849">
        <v>0</v>
      </c>
      <c r="L849" t="s">
        <v>687</v>
      </c>
      <c r="M849">
        <v>0</v>
      </c>
      <c r="N849" t="s">
        <v>687</v>
      </c>
      <c r="O849">
        <v>0</v>
      </c>
      <c r="P849" t="s">
        <v>687</v>
      </c>
      <c r="Q849" s="2">
        <v>0</v>
      </c>
      <c r="R849" t="s">
        <v>687</v>
      </c>
      <c r="S849">
        <v>0</v>
      </c>
      <c r="T849" t="s">
        <v>687</v>
      </c>
      <c r="U849">
        <v>0</v>
      </c>
      <c r="V849" t="s">
        <v>687</v>
      </c>
      <c r="X849" t="s">
        <v>687</v>
      </c>
      <c r="Y849">
        <v>0</v>
      </c>
      <c r="AA849">
        <v>0</v>
      </c>
      <c r="AB849" t="s">
        <v>687</v>
      </c>
      <c r="AC849">
        <v>0</v>
      </c>
      <c r="AD849" t="s">
        <v>687</v>
      </c>
      <c r="AE849" t="s">
        <v>806</v>
      </c>
      <c r="AG849" t="s">
        <v>806</v>
      </c>
      <c r="AI849" s="2"/>
      <c r="AJ849" t="s">
        <v>1319</v>
      </c>
    </row>
    <row r="850" spans="1:36" x14ac:dyDescent="0.25">
      <c r="A850" t="s">
        <v>756</v>
      </c>
      <c r="B850">
        <v>210</v>
      </c>
      <c r="C850">
        <v>1</v>
      </c>
      <c r="D850" t="s">
        <v>753</v>
      </c>
      <c r="E850">
        <v>430</v>
      </c>
      <c r="F850">
        <v>9</v>
      </c>
      <c r="G850" t="s">
        <v>687</v>
      </c>
      <c r="H850" t="s">
        <v>688</v>
      </c>
      <c r="I850" t="s">
        <v>688</v>
      </c>
      <c r="J850" t="s">
        <v>687</v>
      </c>
      <c r="K850" t="s">
        <v>688</v>
      </c>
      <c r="L850" t="s">
        <v>687</v>
      </c>
      <c r="M850" t="s">
        <v>688</v>
      </c>
      <c r="N850" t="s">
        <v>687</v>
      </c>
      <c r="O850" t="s">
        <v>688</v>
      </c>
      <c r="P850" t="s">
        <v>687</v>
      </c>
      <c r="Q850" s="2">
        <v>0</v>
      </c>
      <c r="R850" t="s">
        <v>687</v>
      </c>
      <c r="S850" t="s">
        <v>688</v>
      </c>
      <c r="T850" t="s">
        <v>687</v>
      </c>
      <c r="U850">
        <v>0</v>
      </c>
      <c r="V850" t="s">
        <v>687</v>
      </c>
      <c r="X850" t="s">
        <v>687</v>
      </c>
      <c r="Y850" t="s">
        <v>688</v>
      </c>
      <c r="Z850">
        <v>1</v>
      </c>
      <c r="AA850">
        <v>0</v>
      </c>
      <c r="AB850" t="s">
        <v>687</v>
      </c>
      <c r="AC850">
        <v>0</v>
      </c>
      <c r="AD850" t="s">
        <v>687</v>
      </c>
      <c r="AE850">
        <v>44000444</v>
      </c>
      <c r="AF850">
        <v>1</v>
      </c>
      <c r="AG850">
        <v>44000443</v>
      </c>
      <c r="AH850">
        <v>1</v>
      </c>
      <c r="AI850" s="2"/>
      <c r="AJ850" t="s">
        <v>1320</v>
      </c>
    </row>
    <row r="851" spans="1:36" x14ac:dyDescent="0.25">
      <c r="A851" t="s">
        <v>298</v>
      </c>
      <c r="B851">
        <v>656</v>
      </c>
      <c r="C851">
        <v>1</v>
      </c>
      <c r="D851" t="s">
        <v>733</v>
      </c>
      <c r="E851">
        <v>746</v>
      </c>
      <c r="F851">
        <v>10</v>
      </c>
      <c r="G851" t="s">
        <v>687</v>
      </c>
      <c r="H851" t="s">
        <v>691</v>
      </c>
      <c r="I851" t="s">
        <v>691</v>
      </c>
      <c r="J851" t="s">
        <v>687</v>
      </c>
      <c r="K851" t="s">
        <v>687</v>
      </c>
      <c r="L851" t="s">
        <v>687</v>
      </c>
      <c r="M851" t="s">
        <v>687</v>
      </c>
      <c r="N851" t="s">
        <v>687</v>
      </c>
      <c r="O851" t="s">
        <v>688</v>
      </c>
      <c r="P851" t="s">
        <v>687</v>
      </c>
      <c r="Q851" s="2">
        <v>0</v>
      </c>
      <c r="R851" t="s">
        <v>687</v>
      </c>
      <c r="S851" t="s">
        <v>687</v>
      </c>
      <c r="T851" t="s">
        <v>687</v>
      </c>
      <c r="U851">
        <v>0</v>
      </c>
      <c r="V851" t="s">
        <v>687</v>
      </c>
      <c r="X851" t="s">
        <v>687</v>
      </c>
      <c r="Y851" t="s">
        <v>691</v>
      </c>
      <c r="Z851">
        <v>2</v>
      </c>
      <c r="AA851">
        <v>0</v>
      </c>
      <c r="AB851" t="s">
        <v>687</v>
      </c>
      <c r="AC851" t="s">
        <v>687</v>
      </c>
      <c r="AD851" t="s">
        <v>687</v>
      </c>
      <c r="AE851">
        <v>27000136</v>
      </c>
      <c r="AF851">
        <v>1</v>
      </c>
      <c r="AG851">
        <v>27000011</v>
      </c>
      <c r="AH851">
        <v>1</v>
      </c>
      <c r="AI851" s="2"/>
      <c r="AJ851" t="s">
        <v>1318</v>
      </c>
    </row>
    <row r="852" spans="1:36" x14ac:dyDescent="0.25">
      <c r="A852" t="s">
        <v>346</v>
      </c>
      <c r="B852">
        <v>731</v>
      </c>
      <c r="C852">
        <v>2</v>
      </c>
      <c r="D852" t="s">
        <v>896</v>
      </c>
      <c r="E852">
        <v>219</v>
      </c>
      <c r="F852">
        <v>13</v>
      </c>
      <c r="G852" t="s">
        <v>687</v>
      </c>
      <c r="H852" t="s">
        <v>687</v>
      </c>
      <c r="I852" t="s">
        <v>688</v>
      </c>
      <c r="J852" t="s">
        <v>687</v>
      </c>
      <c r="K852" t="s">
        <v>688</v>
      </c>
      <c r="L852" t="s">
        <v>687</v>
      </c>
      <c r="M852" t="s">
        <v>687</v>
      </c>
      <c r="N852" t="s">
        <v>687</v>
      </c>
      <c r="O852" t="s">
        <v>688</v>
      </c>
      <c r="P852" t="s">
        <v>687</v>
      </c>
      <c r="Q852" s="2">
        <v>0</v>
      </c>
      <c r="R852" t="s">
        <v>687</v>
      </c>
      <c r="S852" t="s">
        <v>687</v>
      </c>
      <c r="T852" t="s">
        <v>687</v>
      </c>
      <c r="U852">
        <v>0</v>
      </c>
      <c r="V852" t="s">
        <v>687</v>
      </c>
      <c r="X852" t="s">
        <v>687</v>
      </c>
      <c r="Y852" t="s">
        <v>688</v>
      </c>
      <c r="Z852">
        <v>1</v>
      </c>
      <c r="AA852">
        <v>0</v>
      </c>
      <c r="AB852" t="s">
        <v>687</v>
      </c>
      <c r="AC852">
        <v>0</v>
      </c>
      <c r="AD852" t="s">
        <v>687</v>
      </c>
      <c r="AE852">
        <v>49000098</v>
      </c>
      <c r="AF852">
        <v>1</v>
      </c>
      <c r="AG852">
        <v>49000078</v>
      </c>
      <c r="AH852">
        <v>1</v>
      </c>
      <c r="AI852" s="2"/>
      <c r="AJ852" t="s">
        <v>1320</v>
      </c>
    </row>
    <row r="853" spans="1:36" x14ac:dyDescent="0.25">
      <c r="A853" t="s">
        <v>157</v>
      </c>
      <c r="B853">
        <v>394</v>
      </c>
      <c r="C853">
        <v>1</v>
      </c>
      <c r="D853" t="s">
        <v>764</v>
      </c>
      <c r="E853">
        <v>846</v>
      </c>
      <c r="F853">
        <v>13</v>
      </c>
      <c r="G853" t="s">
        <v>687</v>
      </c>
      <c r="H853" t="s">
        <v>691</v>
      </c>
      <c r="I853" t="s">
        <v>688</v>
      </c>
      <c r="J853" t="s">
        <v>687</v>
      </c>
      <c r="K853" t="s">
        <v>688</v>
      </c>
      <c r="L853" t="s">
        <v>687</v>
      </c>
      <c r="M853" t="s">
        <v>687</v>
      </c>
      <c r="N853" t="s">
        <v>687</v>
      </c>
      <c r="O853" t="s">
        <v>688</v>
      </c>
      <c r="P853" t="s">
        <v>687</v>
      </c>
      <c r="Q853" s="2">
        <v>0</v>
      </c>
      <c r="R853" t="s">
        <v>687</v>
      </c>
      <c r="S853" t="s">
        <v>691</v>
      </c>
      <c r="T853" t="s">
        <v>687</v>
      </c>
      <c r="U853">
        <v>0</v>
      </c>
      <c r="V853" t="s">
        <v>687</v>
      </c>
      <c r="X853" t="s">
        <v>687</v>
      </c>
      <c r="Y853" t="s">
        <v>691</v>
      </c>
      <c r="Z853">
        <v>1</v>
      </c>
      <c r="AA853">
        <v>0</v>
      </c>
      <c r="AB853" t="s">
        <v>687</v>
      </c>
      <c r="AC853">
        <v>0</v>
      </c>
      <c r="AD853" t="s">
        <v>687</v>
      </c>
      <c r="AE853">
        <v>14000369</v>
      </c>
      <c r="AF853">
        <v>1</v>
      </c>
      <c r="AG853">
        <v>14000073</v>
      </c>
      <c r="AH853">
        <v>1</v>
      </c>
      <c r="AI853" s="2"/>
      <c r="AJ853" t="s">
        <v>1318</v>
      </c>
    </row>
    <row r="854" spans="1:36" x14ac:dyDescent="0.25">
      <c r="A854" t="s">
        <v>1149</v>
      </c>
      <c r="B854">
        <v>36387</v>
      </c>
      <c r="C854">
        <v>1</v>
      </c>
      <c r="D854" t="s">
        <v>835</v>
      </c>
      <c r="E854">
        <v>661</v>
      </c>
      <c r="F854">
        <v>15</v>
      </c>
      <c r="G854" t="s">
        <v>687</v>
      </c>
      <c r="H854" t="s">
        <v>702</v>
      </c>
      <c r="I854" t="s">
        <v>691</v>
      </c>
      <c r="J854" t="s">
        <v>687</v>
      </c>
      <c r="K854" t="s">
        <v>691</v>
      </c>
      <c r="L854" t="s">
        <v>687</v>
      </c>
      <c r="M854" t="s">
        <v>687</v>
      </c>
      <c r="N854" t="s">
        <v>687</v>
      </c>
      <c r="O854" t="s">
        <v>691</v>
      </c>
      <c r="P854" t="s">
        <v>687</v>
      </c>
      <c r="Q854" s="2">
        <v>0</v>
      </c>
      <c r="R854" t="s">
        <v>687</v>
      </c>
      <c r="S854">
        <v>0</v>
      </c>
      <c r="T854" t="s">
        <v>687</v>
      </c>
      <c r="U854">
        <v>0</v>
      </c>
      <c r="V854" t="s">
        <v>687</v>
      </c>
      <c r="X854" t="s">
        <v>687</v>
      </c>
      <c r="Y854" t="s">
        <v>702</v>
      </c>
      <c r="Z854">
        <v>1</v>
      </c>
      <c r="AA854">
        <v>0</v>
      </c>
      <c r="AB854" t="s">
        <v>687</v>
      </c>
      <c r="AC854">
        <v>0</v>
      </c>
      <c r="AD854" t="s">
        <v>687</v>
      </c>
      <c r="AE854">
        <v>22001315</v>
      </c>
      <c r="AG854">
        <v>22001314</v>
      </c>
      <c r="AH854">
        <v>1</v>
      </c>
      <c r="AI854" s="2"/>
      <c r="AJ854" t="s">
        <v>1318</v>
      </c>
    </row>
    <row r="855" spans="1:36" x14ac:dyDescent="0.25">
      <c r="A855" t="s">
        <v>1148</v>
      </c>
      <c r="B855">
        <v>36368</v>
      </c>
      <c r="C855">
        <v>1</v>
      </c>
      <c r="D855" t="s">
        <v>835</v>
      </c>
      <c r="E855">
        <v>661</v>
      </c>
      <c r="F855">
        <v>15</v>
      </c>
      <c r="G855" t="s">
        <v>687</v>
      </c>
      <c r="H855" t="s">
        <v>690</v>
      </c>
      <c r="I855" t="s">
        <v>691</v>
      </c>
      <c r="J855" t="s">
        <v>687</v>
      </c>
      <c r="K855" t="s">
        <v>691</v>
      </c>
      <c r="L855" t="s">
        <v>687</v>
      </c>
      <c r="M855" t="s">
        <v>687</v>
      </c>
      <c r="N855" t="s">
        <v>687</v>
      </c>
      <c r="O855" t="s">
        <v>691</v>
      </c>
      <c r="P855" t="s">
        <v>687</v>
      </c>
      <c r="Q855" s="2">
        <v>0</v>
      </c>
      <c r="R855" t="s">
        <v>687</v>
      </c>
      <c r="S855">
        <v>0</v>
      </c>
      <c r="T855" t="s">
        <v>687</v>
      </c>
      <c r="U855">
        <v>0</v>
      </c>
      <c r="V855" t="s">
        <v>687</v>
      </c>
      <c r="X855" t="s">
        <v>687</v>
      </c>
      <c r="Y855" t="s">
        <v>690</v>
      </c>
      <c r="Z855">
        <v>1</v>
      </c>
      <c r="AA855">
        <v>0</v>
      </c>
      <c r="AB855" t="s">
        <v>687</v>
      </c>
      <c r="AC855">
        <v>0</v>
      </c>
      <c r="AD855" t="s">
        <v>687</v>
      </c>
      <c r="AE855">
        <v>22001313</v>
      </c>
      <c r="AG855">
        <v>22001312</v>
      </c>
      <c r="AH855">
        <v>1</v>
      </c>
      <c r="AI855" s="2"/>
      <c r="AJ855" t="s">
        <v>1318</v>
      </c>
    </row>
    <row r="856" spans="1:36" x14ac:dyDescent="0.25">
      <c r="A856" t="s">
        <v>234</v>
      </c>
      <c r="B856">
        <v>531</v>
      </c>
      <c r="C856">
        <v>1</v>
      </c>
      <c r="D856" t="s">
        <v>757</v>
      </c>
      <c r="E856">
        <v>740</v>
      </c>
      <c r="F856">
        <v>10</v>
      </c>
      <c r="G856" t="s">
        <v>687</v>
      </c>
      <c r="H856" t="s">
        <v>690</v>
      </c>
      <c r="I856" t="s">
        <v>691</v>
      </c>
      <c r="J856" t="s">
        <v>687</v>
      </c>
      <c r="K856" t="s">
        <v>687</v>
      </c>
      <c r="L856" t="s">
        <v>687</v>
      </c>
      <c r="M856" t="s">
        <v>687</v>
      </c>
      <c r="N856" t="s">
        <v>687</v>
      </c>
      <c r="O856" t="s">
        <v>687</v>
      </c>
      <c r="P856" t="s">
        <v>687</v>
      </c>
      <c r="Q856" s="2">
        <v>0</v>
      </c>
      <c r="R856">
        <v>0</v>
      </c>
      <c r="S856">
        <v>0</v>
      </c>
      <c r="T856">
        <v>0</v>
      </c>
      <c r="U856" t="s">
        <v>687</v>
      </c>
      <c r="V856" t="s">
        <v>687</v>
      </c>
      <c r="X856" t="s">
        <v>687</v>
      </c>
      <c r="Y856" t="s">
        <v>690</v>
      </c>
      <c r="Z856">
        <v>1</v>
      </c>
      <c r="AA856" t="s">
        <v>687</v>
      </c>
      <c r="AB856" t="s">
        <v>687</v>
      </c>
      <c r="AC856" t="s">
        <v>690</v>
      </c>
      <c r="AD856" t="s">
        <v>687</v>
      </c>
      <c r="AE856">
        <v>21001420</v>
      </c>
      <c r="AF856">
        <v>1</v>
      </c>
      <c r="AG856">
        <v>21000347</v>
      </c>
      <c r="AH856">
        <v>1</v>
      </c>
      <c r="AI856" s="2"/>
      <c r="AJ856" t="s">
        <v>1318</v>
      </c>
    </row>
    <row r="857" spans="1:36" x14ac:dyDescent="0.25">
      <c r="A857" t="s">
        <v>614</v>
      </c>
      <c r="B857">
        <v>395</v>
      </c>
      <c r="C857">
        <v>1</v>
      </c>
      <c r="D857" t="s">
        <v>764</v>
      </c>
      <c r="E857">
        <v>665</v>
      </c>
      <c r="F857">
        <v>11</v>
      </c>
      <c r="G857" t="s">
        <v>687</v>
      </c>
      <c r="H857" t="s">
        <v>691</v>
      </c>
      <c r="I857" t="s">
        <v>687</v>
      </c>
      <c r="J857" t="s">
        <v>687</v>
      </c>
      <c r="K857" t="s">
        <v>688</v>
      </c>
      <c r="L857" t="s">
        <v>687</v>
      </c>
      <c r="M857" t="s">
        <v>687</v>
      </c>
      <c r="N857" t="s">
        <v>687</v>
      </c>
      <c r="O857" t="s">
        <v>688</v>
      </c>
      <c r="P857" t="s">
        <v>687</v>
      </c>
      <c r="Q857" s="2">
        <v>0</v>
      </c>
      <c r="R857" t="s">
        <v>687</v>
      </c>
      <c r="S857">
        <v>0</v>
      </c>
      <c r="T857" t="s">
        <v>687</v>
      </c>
      <c r="U857">
        <v>0</v>
      </c>
      <c r="V857" t="s">
        <v>687</v>
      </c>
      <c r="X857" t="s">
        <v>687</v>
      </c>
      <c r="Y857" t="s">
        <v>687</v>
      </c>
      <c r="Z857">
        <v>1</v>
      </c>
      <c r="AA857">
        <v>0</v>
      </c>
      <c r="AB857" t="s">
        <v>687</v>
      </c>
      <c r="AC857">
        <v>0</v>
      </c>
      <c r="AD857" t="s">
        <v>687</v>
      </c>
      <c r="AE857">
        <v>16000302</v>
      </c>
      <c r="AG857">
        <v>16000309</v>
      </c>
      <c r="AH857">
        <v>1</v>
      </c>
      <c r="AI857" s="2"/>
      <c r="AJ857" s="11" t="s">
        <v>1319</v>
      </c>
    </row>
    <row r="858" spans="1:36" x14ac:dyDescent="0.25">
      <c r="A858" t="s">
        <v>317</v>
      </c>
      <c r="B858">
        <v>681</v>
      </c>
      <c r="C858">
        <v>2</v>
      </c>
      <c r="D858" t="s">
        <v>891</v>
      </c>
      <c r="E858">
        <v>326</v>
      </c>
      <c r="F858">
        <v>11</v>
      </c>
      <c r="G858" t="s">
        <v>687</v>
      </c>
      <c r="H858" t="s">
        <v>687</v>
      </c>
      <c r="I858" t="s">
        <v>687</v>
      </c>
      <c r="J858" t="s">
        <v>687</v>
      </c>
      <c r="K858" t="s">
        <v>687</v>
      </c>
      <c r="L858" t="s">
        <v>687</v>
      </c>
      <c r="M858" t="s">
        <v>687</v>
      </c>
      <c r="N858" t="s">
        <v>687</v>
      </c>
      <c r="O858">
        <v>0</v>
      </c>
      <c r="P858" t="s">
        <v>687</v>
      </c>
      <c r="Q858" s="2">
        <v>0</v>
      </c>
      <c r="R858" t="s">
        <v>687</v>
      </c>
      <c r="S858">
        <v>0</v>
      </c>
      <c r="T858" t="s">
        <v>687</v>
      </c>
      <c r="U858">
        <v>0</v>
      </c>
      <c r="V858" t="s">
        <v>687</v>
      </c>
      <c r="X858" t="s">
        <v>687</v>
      </c>
      <c r="Y858" t="s">
        <v>688</v>
      </c>
      <c r="Z858">
        <v>1</v>
      </c>
      <c r="AA858">
        <v>0</v>
      </c>
      <c r="AB858" t="s">
        <v>687</v>
      </c>
      <c r="AC858">
        <v>0</v>
      </c>
      <c r="AD858" t="s">
        <v>687</v>
      </c>
      <c r="AE858">
        <v>51000139</v>
      </c>
      <c r="AG858">
        <v>51000138</v>
      </c>
      <c r="AH858">
        <v>1</v>
      </c>
      <c r="AI858" s="2"/>
      <c r="AJ858" t="s">
        <v>1320</v>
      </c>
    </row>
    <row r="859" spans="1:36" x14ac:dyDescent="0.25">
      <c r="A859" t="s">
        <v>271</v>
      </c>
      <c r="B859">
        <v>589</v>
      </c>
      <c r="C859">
        <v>1</v>
      </c>
      <c r="D859" t="s">
        <v>866</v>
      </c>
      <c r="E859">
        <v>706</v>
      </c>
      <c r="F859">
        <v>9</v>
      </c>
      <c r="G859" t="s">
        <v>687</v>
      </c>
      <c r="H859" t="s">
        <v>690</v>
      </c>
      <c r="I859" t="s">
        <v>691</v>
      </c>
      <c r="J859" t="s">
        <v>687</v>
      </c>
      <c r="K859" t="s">
        <v>691</v>
      </c>
      <c r="L859" t="s">
        <v>687</v>
      </c>
      <c r="M859" t="s">
        <v>687</v>
      </c>
      <c r="N859" t="s">
        <v>687</v>
      </c>
      <c r="O859" t="s">
        <v>691</v>
      </c>
      <c r="P859" t="s">
        <v>687</v>
      </c>
      <c r="Q859" s="2">
        <v>0</v>
      </c>
      <c r="R859">
        <v>0</v>
      </c>
      <c r="S859">
        <v>0</v>
      </c>
      <c r="T859">
        <v>0</v>
      </c>
      <c r="U859" t="s">
        <v>690</v>
      </c>
      <c r="V859" t="s">
        <v>687</v>
      </c>
      <c r="X859" t="s">
        <v>687</v>
      </c>
      <c r="Y859" t="s">
        <v>690</v>
      </c>
      <c r="Z859">
        <v>2</v>
      </c>
      <c r="AA859" t="s">
        <v>690</v>
      </c>
      <c r="AB859" t="s">
        <v>687</v>
      </c>
      <c r="AC859" t="s">
        <v>691</v>
      </c>
      <c r="AD859" t="s">
        <v>687</v>
      </c>
      <c r="AE859">
        <v>23000177</v>
      </c>
      <c r="AF859">
        <v>1</v>
      </c>
      <c r="AG859">
        <v>23000021</v>
      </c>
      <c r="AH859">
        <v>1</v>
      </c>
      <c r="AI859" s="2"/>
      <c r="AJ859" t="s">
        <v>1318</v>
      </c>
    </row>
    <row r="860" spans="1:36" x14ac:dyDescent="0.25">
      <c r="A860" t="s">
        <v>619</v>
      </c>
      <c r="B860">
        <v>642</v>
      </c>
      <c r="C860">
        <v>1</v>
      </c>
      <c r="D860" t="s">
        <v>748</v>
      </c>
      <c r="E860">
        <v>760</v>
      </c>
      <c r="F860">
        <v>9</v>
      </c>
      <c r="G860" t="s">
        <v>687</v>
      </c>
      <c r="H860" t="s">
        <v>687</v>
      </c>
      <c r="I860" t="s">
        <v>688</v>
      </c>
      <c r="J860" t="s">
        <v>687</v>
      </c>
      <c r="K860" t="s">
        <v>1322</v>
      </c>
      <c r="L860" t="s">
        <v>691</v>
      </c>
      <c r="M860" t="s">
        <v>687</v>
      </c>
      <c r="N860" t="s">
        <v>687</v>
      </c>
      <c r="O860">
        <v>0</v>
      </c>
      <c r="P860" t="s">
        <v>728</v>
      </c>
      <c r="Q860" s="2">
        <v>0</v>
      </c>
      <c r="R860" t="s">
        <v>728</v>
      </c>
      <c r="S860" t="s">
        <v>688</v>
      </c>
      <c r="T860" t="s">
        <v>687</v>
      </c>
      <c r="U860">
        <v>0</v>
      </c>
      <c r="V860" t="s">
        <v>728</v>
      </c>
      <c r="X860" t="s">
        <v>687</v>
      </c>
      <c r="Y860" t="s">
        <v>687</v>
      </c>
      <c r="Z860">
        <v>1</v>
      </c>
      <c r="AA860">
        <v>0</v>
      </c>
      <c r="AB860" t="s">
        <v>728</v>
      </c>
      <c r="AC860">
        <v>0</v>
      </c>
      <c r="AD860" t="s">
        <v>728</v>
      </c>
      <c r="AE860">
        <v>25003304</v>
      </c>
      <c r="AF860">
        <v>1</v>
      </c>
      <c r="AG860">
        <v>25003303</v>
      </c>
      <c r="AH860">
        <v>1</v>
      </c>
      <c r="AI860" s="2"/>
      <c r="AJ860" t="s">
        <v>1320</v>
      </c>
    </row>
    <row r="861" spans="1:36" x14ac:dyDescent="0.25">
      <c r="A861" t="s">
        <v>822</v>
      </c>
      <c r="B861">
        <v>396</v>
      </c>
      <c r="C861">
        <v>1</v>
      </c>
      <c r="D861" t="s">
        <v>764</v>
      </c>
      <c r="E861">
        <v>773</v>
      </c>
      <c r="F861">
        <v>9</v>
      </c>
      <c r="G861" t="s">
        <v>690</v>
      </c>
      <c r="H861" t="s">
        <v>690</v>
      </c>
      <c r="I861" t="s">
        <v>691</v>
      </c>
      <c r="J861" t="s">
        <v>691</v>
      </c>
      <c r="K861" t="s">
        <v>691</v>
      </c>
      <c r="L861" t="s">
        <v>691</v>
      </c>
      <c r="M861" t="s">
        <v>687</v>
      </c>
      <c r="N861" t="s">
        <v>687</v>
      </c>
      <c r="O861" t="s">
        <v>691</v>
      </c>
      <c r="P861" t="s">
        <v>691</v>
      </c>
      <c r="Q861" s="2">
        <v>0</v>
      </c>
      <c r="R861" t="s">
        <v>728</v>
      </c>
      <c r="S861" t="s">
        <v>687</v>
      </c>
      <c r="T861" t="s">
        <v>687</v>
      </c>
      <c r="U861">
        <v>0</v>
      </c>
      <c r="V861" t="s">
        <v>728</v>
      </c>
      <c r="X861" t="s">
        <v>690</v>
      </c>
      <c r="Y861" t="s">
        <v>690</v>
      </c>
      <c r="Z861">
        <v>1</v>
      </c>
      <c r="AA861">
        <v>0</v>
      </c>
      <c r="AB861" t="s">
        <v>728</v>
      </c>
      <c r="AC861">
        <v>0</v>
      </c>
      <c r="AD861" t="s">
        <v>728</v>
      </c>
      <c r="AE861">
        <v>12000523</v>
      </c>
      <c r="AF861">
        <v>1</v>
      </c>
      <c r="AG861">
        <v>12000522</v>
      </c>
      <c r="AH861">
        <v>1</v>
      </c>
      <c r="AI861" s="2"/>
      <c r="AJ861" t="s">
        <v>1321</v>
      </c>
    </row>
    <row r="862" spans="1:36" x14ac:dyDescent="0.25">
      <c r="A862" t="s">
        <v>318</v>
      </c>
      <c r="B862">
        <v>682</v>
      </c>
      <c r="C862">
        <v>2</v>
      </c>
      <c r="D862" t="s">
        <v>891</v>
      </c>
      <c r="E862">
        <v>326</v>
      </c>
      <c r="F862">
        <v>10</v>
      </c>
      <c r="G862" t="s">
        <v>687</v>
      </c>
      <c r="H862" t="s">
        <v>690</v>
      </c>
      <c r="I862" t="s">
        <v>691</v>
      </c>
      <c r="J862" t="s">
        <v>687</v>
      </c>
      <c r="K862" t="s">
        <v>691</v>
      </c>
      <c r="L862" t="s">
        <v>687</v>
      </c>
      <c r="M862" t="s">
        <v>687</v>
      </c>
      <c r="N862" t="s">
        <v>687</v>
      </c>
      <c r="O862" t="s">
        <v>687</v>
      </c>
      <c r="P862" t="s">
        <v>687</v>
      </c>
      <c r="Q862" s="2">
        <v>0</v>
      </c>
      <c r="R862">
        <v>0</v>
      </c>
      <c r="S862">
        <v>0</v>
      </c>
      <c r="T862">
        <v>0</v>
      </c>
      <c r="U862" t="s">
        <v>687</v>
      </c>
      <c r="V862" t="s">
        <v>687</v>
      </c>
      <c r="X862" t="s">
        <v>687</v>
      </c>
      <c r="Y862" t="s">
        <v>691</v>
      </c>
      <c r="Z862">
        <v>2</v>
      </c>
      <c r="AA862">
        <v>0</v>
      </c>
      <c r="AB862" t="s">
        <v>687</v>
      </c>
      <c r="AC862" t="s">
        <v>690</v>
      </c>
      <c r="AD862" t="s">
        <v>687</v>
      </c>
      <c r="AE862">
        <v>55000020</v>
      </c>
      <c r="AF862">
        <v>1</v>
      </c>
      <c r="AG862">
        <v>55000012</v>
      </c>
      <c r="AH862">
        <v>1</v>
      </c>
      <c r="AI862" s="2"/>
      <c r="AJ862" t="s">
        <v>1318</v>
      </c>
    </row>
    <row r="863" spans="1:36" x14ac:dyDescent="0.25">
      <c r="A863" t="s">
        <v>158</v>
      </c>
      <c r="B863">
        <v>397</v>
      </c>
      <c r="C863">
        <v>1</v>
      </c>
      <c r="D863" t="s">
        <v>764</v>
      </c>
      <c r="E863">
        <v>791</v>
      </c>
      <c r="F863">
        <v>10</v>
      </c>
      <c r="G863" t="s">
        <v>687</v>
      </c>
      <c r="H863" t="s">
        <v>702</v>
      </c>
      <c r="I863" t="s">
        <v>691</v>
      </c>
      <c r="J863" t="s">
        <v>687</v>
      </c>
      <c r="K863" t="s">
        <v>691</v>
      </c>
      <c r="L863" t="s">
        <v>687</v>
      </c>
      <c r="M863" t="s">
        <v>687</v>
      </c>
      <c r="N863" t="s">
        <v>687</v>
      </c>
      <c r="O863" t="s">
        <v>687</v>
      </c>
      <c r="P863" t="s">
        <v>687</v>
      </c>
      <c r="Q863" s="2">
        <v>0</v>
      </c>
      <c r="R863" t="s">
        <v>687</v>
      </c>
      <c r="S863" t="s">
        <v>690</v>
      </c>
      <c r="T863" t="s">
        <v>687</v>
      </c>
      <c r="U863">
        <v>0</v>
      </c>
      <c r="V863" t="s">
        <v>687</v>
      </c>
      <c r="X863" t="s">
        <v>687</v>
      </c>
      <c r="Y863" t="s">
        <v>690</v>
      </c>
      <c r="Z863">
        <v>1</v>
      </c>
      <c r="AA863">
        <v>0</v>
      </c>
      <c r="AB863" t="s">
        <v>687</v>
      </c>
      <c r="AC863" t="s">
        <v>702</v>
      </c>
      <c r="AD863" t="s">
        <v>687</v>
      </c>
      <c r="AE863">
        <v>18000246</v>
      </c>
      <c r="AF863">
        <v>1</v>
      </c>
      <c r="AG863">
        <v>18000018</v>
      </c>
      <c r="AH863">
        <v>1</v>
      </c>
      <c r="AI863" s="2"/>
      <c r="AJ863" t="s">
        <v>1318</v>
      </c>
    </row>
    <row r="864" spans="1:36" x14ac:dyDescent="0.25">
      <c r="A864" t="s">
        <v>4</v>
      </c>
      <c r="B864">
        <v>23</v>
      </c>
      <c r="C864">
        <v>1</v>
      </c>
      <c r="D864" t="s">
        <v>686</v>
      </c>
      <c r="E864">
        <v>851</v>
      </c>
      <c r="F864">
        <v>13</v>
      </c>
      <c r="G864" t="s">
        <v>687</v>
      </c>
      <c r="H864" t="s">
        <v>702</v>
      </c>
      <c r="I864" t="s">
        <v>691</v>
      </c>
      <c r="J864" t="s">
        <v>687</v>
      </c>
      <c r="K864" t="s">
        <v>691</v>
      </c>
      <c r="L864" t="s">
        <v>687</v>
      </c>
      <c r="M864" t="s">
        <v>687</v>
      </c>
      <c r="N864" t="s">
        <v>687</v>
      </c>
      <c r="O864" t="s">
        <v>691</v>
      </c>
      <c r="P864" t="s">
        <v>687</v>
      </c>
      <c r="Q864" s="2">
        <v>0</v>
      </c>
      <c r="R864" t="s">
        <v>687</v>
      </c>
      <c r="S864" t="s">
        <v>690</v>
      </c>
      <c r="T864" t="s">
        <v>687</v>
      </c>
      <c r="U864">
        <v>0</v>
      </c>
      <c r="V864" t="s">
        <v>687</v>
      </c>
      <c r="X864" t="s">
        <v>687</v>
      </c>
      <c r="Y864" t="s">
        <v>702</v>
      </c>
      <c r="Z864">
        <v>2</v>
      </c>
      <c r="AA864">
        <v>0</v>
      </c>
      <c r="AB864" t="s">
        <v>687</v>
      </c>
      <c r="AC864" t="s">
        <v>691</v>
      </c>
      <c r="AD864" t="s">
        <v>687</v>
      </c>
      <c r="AE864">
        <v>15000115</v>
      </c>
      <c r="AF864">
        <v>1</v>
      </c>
      <c r="AG864">
        <v>15000053</v>
      </c>
      <c r="AH864">
        <v>1</v>
      </c>
      <c r="AI864" s="2"/>
      <c r="AJ864" t="s">
        <v>1318</v>
      </c>
    </row>
    <row r="865" spans="1:36" x14ac:dyDescent="0.25">
      <c r="A865" t="s">
        <v>347</v>
      </c>
      <c r="B865">
        <v>732</v>
      </c>
      <c r="C865">
        <v>2</v>
      </c>
      <c r="D865" t="s">
        <v>896</v>
      </c>
      <c r="E865">
        <v>316</v>
      </c>
      <c r="F865">
        <v>9</v>
      </c>
      <c r="G865" t="s">
        <v>687</v>
      </c>
      <c r="H865" t="s">
        <v>690</v>
      </c>
      <c r="I865" t="s">
        <v>691</v>
      </c>
      <c r="J865" t="s">
        <v>687</v>
      </c>
      <c r="K865" t="s">
        <v>691</v>
      </c>
      <c r="L865" t="s">
        <v>687</v>
      </c>
      <c r="M865" t="s">
        <v>687</v>
      </c>
      <c r="N865" t="s">
        <v>687</v>
      </c>
      <c r="O865" t="s">
        <v>691</v>
      </c>
      <c r="P865" t="s">
        <v>687</v>
      </c>
      <c r="Q865" s="2">
        <v>0</v>
      </c>
      <c r="R865">
        <v>0</v>
      </c>
      <c r="S865">
        <v>0</v>
      </c>
      <c r="T865">
        <v>0</v>
      </c>
      <c r="U865" t="s">
        <v>690</v>
      </c>
      <c r="V865" t="s">
        <v>687</v>
      </c>
      <c r="X865" t="s">
        <v>687</v>
      </c>
      <c r="Y865" t="s">
        <v>690</v>
      </c>
      <c r="Z865">
        <v>2</v>
      </c>
      <c r="AA865">
        <v>0</v>
      </c>
      <c r="AB865" t="s">
        <v>687</v>
      </c>
      <c r="AC865" t="s">
        <v>690</v>
      </c>
      <c r="AD865" t="s">
        <v>687</v>
      </c>
      <c r="AE865">
        <v>55000074</v>
      </c>
      <c r="AF865">
        <v>1</v>
      </c>
      <c r="AG865">
        <v>55000036</v>
      </c>
      <c r="AH865">
        <v>1</v>
      </c>
      <c r="AI865" s="2"/>
      <c r="AJ865" t="s">
        <v>1318</v>
      </c>
    </row>
    <row r="866" spans="1:36" x14ac:dyDescent="0.25">
      <c r="A866" t="s">
        <v>703</v>
      </c>
      <c r="B866">
        <v>24</v>
      </c>
      <c r="C866">
        <v>1</v>
      </c>
      <c r="D866" t="s">
        <v>686</v>
      </c>
      <c r="E866">
        <v>787</v>
      </c>
      <c r="F866">
        <v>13</v>
      </c>
      <c r="G866" t="s">
        <v>687</v>
      </c>
      <c r="H866" t="s">
        <v>688</v>
      </c>
      <c r="I866" t="s">
        <v>688</v>
      </c>
      <c r="J866" t="s">
        <v>687</v>
      </c>
      <c r="K866" t="s">
        <v>688</v>
      </c>
      <c r="L866" t="s">
        <v>687</v>
      </c>
      <c r="M866" t="s">
        <v>688</v>
      </c>
      <c r="N866" t="s">
        <v>687</v>
      </c>
      <c r="O866">
        <v>0</v>
      </c>
      <c r="P866" t="s">
        <v>687</v>
      </c>
      <c r="Q866" s="2">
        <v>0</v>
      </c>
      <c r="R866" t="s">
        <v>687</v>
      </c>
      <c r="S866" t="s">
        <v>688</v>
      </c>
      <c r="T866" t="s">
        <v>687</v>
      </c>
      <c r="U866">
        <v>0</v>
      </c>
      <c r="V866" t="s">
        <v>687</v>
      </c>
      <c r="X866" t="s">
        <v>687</v>
      </c>
      <c r="Y866" t="s">
        <v>688</v>
      </c>
      <c r="Z866">
        <v>2</v>
      </c>
      <c r="AA866">
        <v>0</v>
      </c>
      <c r="AB866" t="s">
        <v>687</v>
      </c>
      <c r="AC866" t="s">
        <v>688</v>
      </c>
      <c r="AD866" t="s">
        <v>687</v>
      </c>
      <c r="AE866">
        <v>1000143</v>
      </c>
      <c r="AF866">
        <v>1</v>
      </c>
      <c r="AG866">
        <v>1000003</v>
      </c>
      <c r="AH866">
        <v>1</v>
      </c>
      <c r="AI866" s="2"/>
      <c r="AJ866" t="s">
        <v>1320</v>
      </c>
    </row>
    <row r="867" spans="1:36" x14ac:dyDescent="0.25">
      <c r="A867" t="s">
        <v>299</v>
      </c>
      <c r="B867">
        <v>657</v>
      </c>
      <c r="C867">
        <v>1</v>
      </c>
      <c r="D867" t="s">
        <v>733</v>
      </c>
      <c r="E867">
        <v>615</v>
      </c>
      <c r="F867">
        <v>9</v>
      </c>
      <c r="G867" t="s">
        <v>687</v>
      </c>
      <c r="H867" t="s">
        <v>691</v>
      </c>
      <c r="I867" t="s">
        <v>691</v>
      </c>
      <c r="J867" t="s">
        <v>687</v>
      </c>
      <c r="K867" t="s">
        <v>691</v>
      </c>
      <c r="L867" t="s">
        <v>687</v>
      </c>
      <c r="M867" t="s">
        <v>687</v>
      </c>
      <c r="N867" t="s">
        <v>687</v>
      </c>
      <c r="O867" t="s">
        <v>691</v>
      </c>
      <c r="P867" t="s">
        <v>687</v>
      </c>
      <c r="Q867" s="2">
        <v>0</v>
      </c>
      <c r="R867" t="s">
        <v>687</v>
      </c>
      <c r="S867" t="s">
        <v>691</v>
      </c>
      <c r="T867" t="s">
        <v>687</v>
      </c>
      <c r="U867">
        <v>0</v>
      </c>
      <c r="V867" t="s">
        <v>687</v>
      </c>
      <c r="X867" t="s">
        <v>687</v>
      </c>
      <c r="Y867" t="s">
        <v>691</v>
      </c>
      <c r="Z867">
        <v>1</v>
      </c>
      <c r="AA867">
        <v>0</v>
      </c>
      <c r="AB867" t="s">
        <v>687</v>
      </c>
      <c r="AC867">
        <v>0</v>
      </c>
      <c r="AD867" t="s">
        <v>687</v>
      </c>
      <c r="AE867">
        <v>21001928</v>
      </c>
      <c r="AF867">
        <v>1</v>
      </c>
      <c r="AG867">
        <v>21001006</v>
      </c>
      <c r="AH867">
        <v>1</v>
      </c>
      <c r="AI867" s="2"/>
      <c r="AJ867" t="s">
        <v>1318</v>
      </c>
    </row>
    <row r="868" spans="1:36" x14ac:dyDescent="0.25">
      <c r="A868" t="s">
        <v>235</v>
      </c>
      <c r="B868">
        <v>532</v>
      </c>
      <c r="C868">
        <v>1</v>
      </c>
      <c r="D868" t="s">
        <v>757</v>
      </c>
      <c r="E868">
        <v>740</v>
      </c>
      <c r="F868">
        <v>10</v>
      </c>
      <c r="G868" t="s">
        <v>687</v>
      </c>
      <c r="H868" t="s">
        <v>702</v>
      </c>
      <c r="I868" t="s">
        <v>691</v>
      </c>
      <c r="J868" t="s">
        <v>687</v>
      </c>
      <c r="K868" t="s">
        <v>691</v>
      </c>
      <c r="L868" t="s">
        <v>687</v>
      </c>
      <c r="M868" t="s">
        <v>687</v>
      </c>
      <c r="N868" t="s">
        <v>687</v>
      </c>
      <c r="O868" t="s">
        <v>691</v>
      </c>
      <c r="P868" t="s">
        <v>687</v>
      </c>
      <c r="Q868" s="2">
        <v>0</v>
      </c>
      <c r="R868" t="s">
        <v>687</v>
      </c>
      <c r="S868" t="s">
        <v>691</v>
      </c>
      <c r="T868" t="s">
        <v>687</v>
      </c>
      <c r="U868">
        <v>0</v>
      </c>
      <c r="V868" t="s">
        <v>687</v>
      </c>
      <c r="X868" t="s">
        <v>687</v>
      </c>
      <c r="Y868" t="s">
        <v>691</v>
      </c>
      <c r="Z868">
        <v>2</v>
      </c>
      <c r="AA868">
        <v>0</v>
      </c>
      <c r="AB868" t="s">
        <v>687</v>
      </c>
      <c r="AC868" t="s">
        <v>702</v>
      </c>
      <c r="AD868" t="s">
        <v>687</v>
      </c>
      <c r="AE868">
        <v>21001640</v>
      </c>
      <c r="AF868">
        <v>1</v>
      </c>
      <c r="AG868">
        <v>21000250</v>
      </c>
      <c r="AH868">
        <v>1</v>
      </c>
      <c r="AI868" s="2"/>
      <c r="AJ868" t="s">
        <v>1318</v>
      </c>
    </row>
    <row r="869" spans="1:36" x14ac:dyDescent="0.25">
      <c r="A869" t="s">
        <v>96</v>
      </c>
      <c r="B869">
        <v>243</v>
      </c>
      <c r="C869">
        <v>1</v>
      </c>
      <c r="D869" t="s">
        <v>759</v>
      </c>
      <c r="E869">
        <v>482</v>
      </c>
      <c r="F869">
        <v>9</v>
      </c>
      <c r="G869" t="s">
        <v>687</v>
      </c>
      <c r="H869" t="s">
        <v>691</v>
      </c>
      <c r="I869" t="s">
        <v>691</v>
      </c>
      <c r="J869" t="s">
        <v>687</v>
      </c>
      <c r="K869" t="s">
        <v>691</v>
      </c>
      <c r="L869" t="s">
        <v>687</v>
      </c>
      <c r="M869" t="s">
        <v>687</v>
      </c>
      <c r="N869" t="s">
        <v>687</v>
      </c>
      <c r="O869" t="s">
        <v>691</v>
      </c>
      <c r="P869" t="s">
        <v>687</v>
      </c>
      <c r="Q869" s="2">
        <v>0</v>
      </c>
      <c r="R869" t="s">
        <v>687</v>
      </c>
      <c r="S869">
        <v>0</v>
      </c>
      <c r="T869" t="s">
        <v>687</v>
      </c>
      <c r="U869">
        <v>0</v>
      </c>
      <c r="V869" t="s">
        <v>687</v>
      </c>
      <c r="X869" t="s">
        <v>687</v>
      </c>
      <c r="Y869" t="s">
        <v>691</v>
      </c>
      <c r="Z869">
        <v>1</v>
      </c>
      <c r="AA869">
        <v>0</v>
      </c>
      <c r="AB869" t="s">
        <v>687</v>
      </c>
      <c r="AC869">
        <v>0</v>
      </c>
      <c r="AD869" t="s">
        <v>687</v>
      </c>
      <c r="AE869">
        <v>47000309</v>
      </c>
      <c r="AG869">
        <v>47000055</v>
      </c>
      <c r="AH869">
        <v>1</v>
      </c>
      <c r="AI869" s="2"/>
      <c r="AJ869" t="s">
        <v>1318</v>
      </c>
    </row>
    <row r="870" spans="1:36" x14ac:dyDescent="0.25">
      <c r="A870" t="s">
        <v>823</v>
      </c>
      <c r="B870">
        <v>398</v>
      </c>
      <c r="C870">
        <v>1</v>
      </c>
      <c r="D870" t="s">
        <v>764</v>
      </c>
      <c r="E870">
        <v>661</v>
      </c>
      <c r="F870">
        <v>5</v>
      </c>
      <c r="G870" t="s">
        <v>687</v>
      </c>
      <c r="H870" t="s">
        <v>691</v>
      </c>
      <c r="I870" t="s">
        <v>687</v>
      </c>
      <c r="J870" t="s">
        <v>687</v>
      </c>
      <c r="K870" t="s">
        <v>691</v>
      </c>
      <c r="L870" t="s">
        <v>687</v>
      </c>
      <c r="M870" t="s">
        <v>687</v>
      </c>
      <c r="N870" t="s">
        <v>687</v>
      </c>
      <c r="O870" t="s">
        <v>688</v>
      </c>
      <c r="P870" t="s">
        <v>687</v>
      </c>
      <c r="Q870" s="2">
        <v>0</v>
      </c>
      <c r="R870" t="s">
        <v>687</v>
      </c>
      <c r="S870" t="s">
        <v>688</v>
      </c>
      <c r="T870" t="s">
        <v>687</v>
      </c>
      <c r="U870">
        <v>0</v>
      </c>
      <c r="V870" t="s">
        <v>687</v>
      </c>
      <c r="X870" t="s">
        <v>687</v>
      </c>
      <c r="Y870" t="s">
        <v>687</v>
      </c>
      <c r="Z870">
        <v>2</v>
      </c>
      <c r="AA870">
        <v>0</v>
      </c>
      <c r="AB870" t="s">
        <v>687</v>
      </c>
      <c r="AC870">
        <v>0</v>
      </c>
      <c r="AD870" t="s">
        <v>687</v>
      </c>
      <c r="AE870">
        <v>16000369</v>
      </c>
      <c r="AF870">
        <v>1</v>
      </c>
      <c r="AG870">
        <v>16000067</v>
      </c>
      <c r="AH870">
        <v>1</v>
      </c>
      <c r="AI870" s="2"/>
      <c r="AJ870" s="11" t="s">
        <v>1319</v>
      </c>
    </row>
    <row r="871" spans="1:36" x14ac:dyDescent="0.25">
      <c r="A871" t="s">
        <v>868</v>
      </c>
      <c r="B871">
        <v>590</v>
      </c>
      <c r="C871">
        <v>1</v>
      </c>
      <c r="D871" t="s">
        <v>866</v>
      </c>
      <c r="E871">
        <v>741</v>
      </c>
      <c r="F871">
        <v>9</v>
      </c>
      <c r="G871" t="s">
        <v>687</v>
      </c>
      <c r="H871" t="s">
        <v>690</v>
      </c>
      <c r="I871">
        <v>0</v>
      </c>
      <c r="J871" t="s">
        <v>687</v>
      </c>
      <c r="K871">
        <v>0</v>
      </c>
      <c r="L871" t="s">
        <v>687</v>
      </c>
      <c r="M871">
        <v>0</v>
      </c>
      <c r="N871" t="s">
        <v>687</v>
      </c>
      <c r="O871" t="s">
        <v>687</v>
      </c>
      <c r="P871" t="s">
        <v>687</v>
      </c>
      <c r="Q871" s="2">
        <v>0</v>
      </c>
      <c r="R871" t="s">
        <v>687</v>
      </c>
      <c r="S871" t="s">
        <v>690</v>
      </c>
      <c r="T871" t="s">
        <v>687</v>
      </c>
      <c r="U871">
        <v>0</v>
      </c>
      <c r="V871" t="s">
        <v>687</v>
      </c>
      <c r="X871" t="s">
        <v>687</v>
      </c>
      <c r="Y871" t="s">
        <v>691</v>
      </c>
      <c r="Z871">
        <v>1</v>
      </c>
      <c r="AA871">
        <v>0</v>
      </c>
      <c r="AB871" t="s">
        <v>687</v>
      </c>
      <c r="AC871">
        <v>0</v>
      </c>
      <c r="AD871" t="s">
        <v>687</v>
      </c>
      <c r="AE871">
        <v>54000432</v>
      </c>
      <c r="AF871">
        <v>1</v>
      </c>
      <c r="AG871">
        <v>54000431</v>
      </c>
      <c r="AH871">
        <v>1</v>
      </c>
      <c r="AI871" s="2"/>
      <c r="AJ871" t="s">
        <v>1318</v>
      </c>
    </row>
    <row r="872" spans="1:36" x14ac:dyDescent="0.25">
      <c r="A872" t="s">
        <v>236</v>
      </c>
      <c r="B872">
        <v>533</v>
      </c>
      <c r="C872">
        <v>1</v>
      </c>
      <c r="D872" t="s">
        <v>757</v>
      </c>
      <c r="E872">
        <v>740</v>
      </c>
      <c r="F872">
        <v>13</v>
      </c>
      <c r="G872" t="s">
        <v>687</v>
      </c>
      <c r="H872" t="s">
        <v>1303</v>
      </c>
      <c r="I872">
        <v>0</v>
      </c>
      <c r="J872" t="s">
        <v>687</v>
      </c>
      <c r="K872">
        <v>0</v>
      </c>
      <c r="L872" t="s">
        <v>687</v>
      </c>
      <c r="M872">
        <v>0</v>
      </c>
      <c r="N872" t="s">
        <v>687</v>
      </c>
      <c r="O872">
        <v>0</v>
      </c>
      <c r="P872" t="s">
        <v>687</v>
      </c>
      <c r="Q872" s="2">
        <v>0</v>
      </c>
      <c r="R872" t="s">
        <v>687</v>
      </c>
      <c r="S872">
        <v>0</v>
      </c>
      <c r="T872" t="s">
        <v>687</v>
      </c>
      <c r="U872">
        <v>0</v>
      </c>
      <c r="V872" t="s">
        <v>687</v>
      </c>
      <c r="X872" t="s">
        <v>687</v>
      </c>
      <c r="Y872">
        <v>0</v>
      </c>
      <c r="AA872">
        <v>0</v>
      </c>
      <c r="AB872" t="s">
        <v>687</v>
      </c>
      <c r="AC872">
        <v>0</v>
      </c>
      <c r="AD872" t="s">
        <v>687</v>
      </c>
      <c r="AE872">
        <v>21001571</v>
      </c>
      <c r="AG872">
        <v>21000394</v>
      </c>
      <c r="AI872" s="2"/>
      <c r="AJ872" t="s">
        <v>1319</v>
      </c>
    </row>
    <row r="873" spans="1:36" x14ac:dyDescent="0.25">
      <c r="A873" t="s">
        <v>262</v>
      </c>
      <c r="B873">
        <v>576</v>
      </c>
      <c r="C873">
        <v>1</v>
      </c>
      <c r="D873" t="s">
        <v>745</v>
      </c>
      <c r="E873">
        <v>706</v>
      </c>
      <c r="F873">
        <v>9</v>
      </c>
      <c r="G873" t="s">
        <v>687</v>
      </c>
      <c r="H873" t="s">
        <v>702</v>
      </c>
      <c r="I873" t="s">
        <v>691</v>
      </c>
      <c r="J873" t="s">
        <v>687</v>
      </c>
      <c r="K873" t="s">
        <v>691</v>
      </c>
      <c r="L873" t="s">
        <v>687</v>
      </c>
      <c r="M873" t="s">
        <v>687</v>
      </c>
      <c r="N873" t="s">
        <v>687</v>
      </c>
      <c r="O873" t="s">
        <v>691</v>
      </c>
      <c r="P873" t="s">
        <v>687</v>
      </c>
      <c r="Q873" s="2">
        <v>0</v>
      </c>
      <c r="R873" t="s">
        <v>687</v>
      </c>
      <c r="S873" t="s">
        <v>702</v>
      </c>
      <c r="T873" t="s">
        <v>687</v>
      </c>
      <c r="U873">
        <v>0</v>
      </c>
      <c r="V873" t="s">
        <v>687</v>
      </c>
      <c r="X873" t="s">
        <v>687</v>
      </c>
      <c r="Y873" t="s">
        <v>702</v>
      </c>
      <c r="Z873">
        <v>1</v>
      </c>
      <c r="AA873">
        <v>0</v>
      </c>
      <c r="AB873" t="s">
        <v>687</v>
      </c>
      <c r="AC873">
        <v>0</v>
      </c>
      <c r="AD873" t="s">
        <v>687</v>
      </c>
      <c r="AE873">
        <v>24000718</v>
      </c>
      <c r="AF873">
        <v>1</v>
      </c>
      <c r="AG873">
        <v>24000017</v>
      </c>
      <c r="AH873">
        <v>1</v>
      </c>
      <c r="AI873" s="2"/>
      <c r="AJ873" t="s">
        <v>1318</v>
      </c>
    </row>
    <row r="874" spans="1:36" x14ac:dyDescent="0.25">
      <c r="A874" t="s">
        <v>658</v>
      </c>
      <c r="B874">
        <v>11505</v>
      </c>
      <c r="C874">
        <v>1</v>
      </c>
      <c r="D874" t="s">
        <v>740</v>
      </c>
      <c r="E874">
        <v>482</v>
      </c>
      <c r="F874">
        <v>9</v>
      </c>
      <c r="G874" t="s">
        <v>687</v>
      </c>
      <c r="H874" t="s">
        <v>691</v>
      </c>
      <c r="I874" t="s">
        <v>691</v>
      </c>
      <c r="J874" t="s">
        <v>687</v>
      </c>
      <c r="K874" t="s">
        <v>691</v>
      </c>
      <c r="L874" t="s">
        <v>687</v>
      </c>
      <c r="M874" t="s">
        <v>687</v>
      </c>
      <c r="N874" t="s">
        <v>687</v>
      </c>
      <c r="O874">
        <v>0</v>
      </c>
      <c r="P874" t="s">
        <v>687</v>
      </c>
      <c r="Q874" s="2">
        <v>0</v>
      </c>
      <c r="R874">
        <v>0</v>
      </c>
      <c r="S874">
        <v>0</v>
      </c>
      <c r="T874">
        <v>0</v>
      </c>
      <c r="U874" t="s">
        <v>691</v>
      </c>
      <c r="V874" t="s">
        <v>687</v>
      </c>
      <c r="X874" t="s">
        <v>687</v>
      </c>
      <c r="Y874" t="s">
        <v>691</v>
      </c>
      <c r="Z874">
        <v>2</v>
      </c>
      <c r="AA874">
        <v>0</v>
      </c>
      <c r="AB874" t="s">
        <v>687</v>
      </c>
      <c r="AC874" t="s">
        <v>691</v>
      </c>
      <c r="AD874" t="s">
        <v>687</v>
      </c>
      <c r="AE874">
        <v>47000196</v>
      </c>
      <c r="AF874">
        <v>1</v>
      </c>
      <c r="AG874">
        <v>47000020</v>
      </c>
      <c r="AH874">
        <v>1</v>
      </c>
      <c r="AI874" s="2"/>
      <c r="AJ874" t="s">
        <v>1318</v>
      </c>
    </row>
    <row r="875" spans="1:36" x14ac:dyDescent="0.25">
      <c r="A875" t="s">
        <v>952</v>
      </c>
      <c r="B875">
        <v>1114</v>
      </c>
      <c r="C875">
        <v>1</v>
      </c>
      <c r="D875" t="s">
        <v>686</v>
      </c>
      <c r="E875">
        <v>787</v>
      </c>
      <c r="F875">
        <v>17</v>
      </c>
      <c r="G875" t="s">
        <v>687</v>
      </c>
      <c r="H875" t="s">
        <v>1303</v>
      </c>
      <c r="I875">
        <v>0</v>
      </c>
      <c r="J875" t="s">
        <v>687</v>
      </c>
      <c r="K875">
        <v>0</v>
      </c>
      <c r="L875" t="s">
        <v>687</v>
      </c>
      <c r="M875">
        <v>0</v>
      </c>
      <c r="N875" t="s">
        <v>687</v>
      </c>
      <c r="O875">
        <v>0</v>
      </c>
      <c r="P875" t="s">
        <v>687</v>
      </c>
      <c r="Q875" s="2">
        <v>0</v>
      </c>
      <c r="R875" t="s">
        <v>687</v>
      </c>
      <c r="S875">
        <v>0</v>
      </c>
      <c r="T875" t="s">
        <v>687</v>
      </c>
      <c r="U875">
        <v>0</v>
      </c>
      <c r="V875" t="s">
        <v>687</v>
      </c>
      <c r="X875" t="s">
        <v>687</v>
      </c>
      <c r="Y875">
        <v>0</v>
      </c>
      <c r="AA875">
        <v>0</v>
      </c>
      <c r="AB875" t="s">
        <v>687</v>
      </c>
      <c r="AC875">
        <v>0</v>
      </c>
      <c r="AD875" t="s">
        <v>687</v>
      </c>
      <c r="AE875">
        <v>1000674</v>
      </c>
      <c r="AG875">
        <v>1000673</v>
      </c>
      <c r="AI875" s="2"/>
      <c r="AJ875" t="s">
        <v>1319</v>
      </c>
    </row>
    <row r="876" spans="1:36" x14ac:dyDescent="0.25">
      <c r="A876" t="s">
        <v>439</v>
      </c>
      <c r="B876">
        <v>907</v>
      </c>
      <c r="C876">
        <v>2</v>
      </c>
      <c r="D876" t="s">
        <v>900</v>
      </c>
      <c r="E876">
        <v>340</v>
      </c>
      <c r="F876">
        <v>10</v>
      </c>
      <c r="G876" t="s">
        <v>687</v>
      </c>
      <c r="H876" t="s">
        <v>702</v>
      </c>
      <c r="I876" t="s">
        <v>691</v>
      </c>
      <c r="J876" t="s">
        <v>687</v>
      </c>
      <c r="K876" t="s">
        <v>691</v>
      </c>
      <c r="L876" t="s">
        <v>687</v>
      </c>
      <c r="M876" t="s">
        <v>687</v>
      </c>
      <c r="N876" t="s">
        <v>687</v>
      </c>
      <c r="O876" t="s">
        <v>691</v>
      </c>
      <c r="P876" t="s">
        <v>687</v>
      </c>
      <c r="Q876" s="2">
        <v>0</v>
      </c>
      <c r="R876">
        <v>0</v>
      </c>
      <c r="S876">
        <v>0</v>
      </c>
      <c r="T876">
        <v>0</v>
      </c>
      <c r="U876" t="s">
        <v>691</v>
      </c>
      <c r="V876" t="s">
        <v>687</v>
      </c>
      <c r="X876" t="s">
        <v>687</v>
      </c>
      <c r="Y876" t="s">
        <v>690</v>
      </c>
      <c r="Z876">
        <v>2</v>
      </c>
      <c r="AA876">
        <v>0</v>
      </c>
      <c r="AB876" t="s">
        <v>687</v>
      </c>
      <c r="AC876" t="s">
        <v>702</v>
      </c>
      <c r="AD876" t="s">
        <v>687</v>
      </c>
      <c r="AE876">
        <v>55000054</v>
      </c>
      <c r="AF876">
        <v>1</v>
      </c>
      <c r="AG876">
        <v>55000004</v>
      </c>
      <c r="AH876">
        <v>1</v>
      </c>
      <c r="AI876" s="2"/>
      <c r="AJ876" t="s">
        <v>1318</v>
      </c>
    </row>
    <row r="877" spans="1:36" x14ac:dyDescent="0.25">
      <c r="A877" t="s">
        <v>954</v>
      </c>
      <c r="B877">
        <v>1117</v>
      </c>
      <c r="C877">
        <v>1</v>
      </c>
      <c r="D877" t="s">
        <v>686</v>
      </c>
      <c r="E877">
        <v>787</v>
      </c>
      <c r="F877">
        <v>5</v>
      </c>
      <c r="G877" t="s">
        <v>687</v>
      </c>
      <c r="H877" t="s">
        <v>702</v>
      </c>
      <c r="I877" t="s">
        <v>691</v>
      </c>
      <c r="J877" t="s">
        <v>687</v>
      </c>
      <c r="K877" t="s">
        <v>691</v>
      </c>
      <c r="L877" t="s">
        <v>687</v>
      </c>
      <c r="M877" t="s">
        <v>687</v>
      </c>
      <c r="N877" t="s">
        <v>687</v>
      </c>
      <c r="O877" t="s">
        <v>687</v>
      </c>
      <c r="P877" t="s">
        <v>687</v>
      </c>
      <c r="Q877" s="2">
        <v>0</v>
      </c>
      <c r="R877" t="s">
        <v>687</v>
      </c>
      <c r="S877" t="s">
        <v>691</v>
      </c>
      <c r="T877" t="s">
        <v>687</v>
      </c>
      <c r="U877">
        <v>0</v>
      </c>
      <c r="V877" t="s">
        <v>687</v>
      </c>
      <c r="X877" t="s">
        <v>687</v>
      </c>
      <c r="Y877" t="s">
        <v>702</v>
      </c>
      <c r="Z877">
        <v>1</v>
      </c>
      <c r="AA877">
        <v>0</v>
      </c>
      <c r="AB877" t="s">
        <v>687</v>
      </c>
      <c r="AC877">
        <v>0</v>
      </c>
      <c r="AD877" t="s">
        <v>687</v>
      </c>
      <c r="AE877">
        <v>1000437</v>
      </c>
      <c r="AF877">
        <v>1</v>
      </c>
      <c r="AG877">
        <v>1000055</v>
      </c>
      <c r="AH877">
        <v>1</v>
      </c>
      <c r="AI877" s="2"/>
      <c r="AJ877" t="s">
        <v>1318</v>
      </c>
    </row>
    <row r="878" spans="1:36" x14ac:dyDescent="0.25">
      <c r="A878" t="s">
        <v>159</v>
      </c>
      <c r="B878">
        <v>399</v>
      </c>
      <c r="C878">
        <v>1</v>
      </c>
      <c r="D878" t="s">
        <v>764</v>
      </c>
      <c r="E878">
        <v>661</v>
      </c>
      <c r="F878">
        <v>13</v>
      </c>
      <c r="G878" t="s">
        <v>687</v>
      </c>
      <c r="H878" t="s">
        <v>691</v>
      </c>
      <c r="I878" t="s">
        <v>688</v>
      </c>
      <c r="J878" t="s">
        <v>687</v>
      </c>
      <c r="K878" t="s">
        <v>688</v>
      </c>
      <c r="L878" t="s">
        <v>687</v>
      </c>
      <c r="M878" t="s">
        <v>687</v>
      </c>
      <c r="N878" t="s">
        <v>687</v>
      </c>
      <c r="O878" t="s">
        <v>691</v>
      </c>
      <c r="P878" t="s">
        <v>687</v>
      </c>
      <c r="Q878" s="2">
        <v>0</v>
      </c>
      <c r="R878" t="s">
        <v>687</v>
      </c>
      <c r="S878" t="s">
        <v>688</v>
      </c>
      <c r="T878" t="s">
        <v>687</v>
      </c>
      <c r="U878">
        <v>0</v>
      </c>
      <c r="V878" t="s">
        <v>687</v>
      </c>
      <c r="X878" t="s">
        <v>687</v>
      </c>
      <c r="Y878" t="s">
        <v>691</v>
      </c>
      <c r="Z878">
        <v>1</v>
      </c>
      <c r="AA878">
        <v>0</v>
      </c>
      <c r="AB878" t="s">
        <v>687</v>
      </c>
      <c r="AC878">
        <v>0</v>
      </c>
      <c r="AD878" t="s">
        <v>687</v>
      </c>
      <c r="AE878">
        <v>16000291</v>
      </c>
      <c r="AF878">
        <v>1</v>
      </c>
      <c r="AG878">
        <v>16000068</v>
      </c>
      <c r="AH878">
        <v>1</v>
      </c>
      <c r="AI878" s="2"/>
      <c r="AJ878" t="s">
        <v>1318</v>
      </c>
    </row>
    <row r="879" spans="1:36" x14ac:dyDescent="0.25">
      <c r="A879" t="s">
        <v>440</v>
      </c>
      <c r="B879">
        <v>908</v>
      </c>
      <c r="C879">
        <v>2</v>
      </c>
      <c r="D879" t="s">
        <v>900</v>
      </c>
      <c r="E879">
        <v>340</v>
      </c>
      <c r="F879">
        <v>10</v>
      </c>
      <c r="G879" t="s">
        <v>687</v>
      </c>
      <c r="H879" t="s">
        <v>690</v>
      </c>
      <c r="I879" t="s">
        <v>691</v>
      </c>
      <c r="J879" t="s">
        <v>687</v>
      </c>
      <c r="K879" t="s">
        <v>691</v>
      </c>
      <c r="L879" t="s">
        <v>687</v>
      </c>
      <c r="M879" t="s">
        <v>687</v>
      </c>
      <c r="N879" t="s">
        <v>687</v>
      </c>
      <c r="O879" t="s">
        <v>687</v>
      </c>
      <c r="P879" t="s">
        <v>687</v>
      </c>
      <c r="Q879" s="2">
        <v>0</v>
      </c>
      <c r="R879">
        <v>0</v>
      </c>
      <c r="S879">
        <v>0</v>
      </c>
      <c r="T879">
        <v>0</v>
      </c>
      <c r="U879" t="s">
        <v>691</v>
      </c>
      <c r="V879" t="s">
        <v>687</v>
      </c>
      <c r="X879" t="s">
        <v>687</v>
      </c>
      <c r="Y879" t="s">
        <v>687</v>
      </c>
      <c r="Z879">
        <v>2</v>
      </c>
      <c r="AA879">
        <v>0</v>
      </c>
      <c r="AB879" t="s">
        <v>687</v>
      </c>
      <c r="AC879" t="s">
        <v>690</v>
      </c>
      <c r="AD879" t="s">
        <v>687</v>
      </c>
      <c r="AE879">
        <v>57000093</v>
      </c>
      <c r="AF879">
        <v>1</v>
      </c>
      <c r="AG879">
        <v>57000024</v>
      </c>
      <c r="AH879">
        <v>1</v>
      </c>
      <c r="AI879" s="2"/>
      <c r="AJ879" t="s">
        <v>1318</v>
      </c>
    </row>
    <row r="880" spans="1:36" x14ac:dyDescent="0.25">
      <c r="A880" t="s">
        <v>824</v>
      </c>
      <c r="B880">
        <v>400</v>
      </c>
      <c r="C880">
        <v>1</v>
      </c>
      <c r="D880" t="s">
        <v>764</v>
      </c>
      <c r="E880">
        <v>787</v>
      </c>
      <c r="F880">
        <v>9</v>
      </c>
      <c r="G880" t="s">
        <v>687</v>
      </c>
      <c r="H880" t="s">
        <v>690</v>
      </c>
      <c r="I880" t="s">
        <v>687</v>
      </c>
      <c r="J880" t="s">
        <v>687</v>
      </c>
      <c r="K880" t="s">
        <v>691</v>
      </c>
      <c r="L880" t="s">
        <v>687</v>
      </c>
      <c r="M880" t="s">
        <v>687</v>
      </c>
      <c r="N880" t="s">
        <v>687</v>
      </c>
      <c r="O880" t="s">
        <v>691</v>
      </c>
      <c r="P880" t="s">
        <v>687</v>
      </c>
      <c r="Q880" s="2">
        <v>0</v>
      </c>
      <c r="R880">
        <v>0</v>
      </c>
      <c r="S880">
        <v>0</v>
      </c>
      <c r="T880">
        <v>0</v>
      </c>
      <c r="U880" t="s">
        <v>687</v>
      </c>
      <c r="V880" t="s">
        <v>687</v>
      </c>
      <c r="X880" t="s">
        <v>687</v>
      </c>
      <c r="Y880" t="s">
        <v>690</v>
      </c>
      <c r="Z880">
        <v>2</v>
      </c>
      <c r="AA880">
        <v>0</v>
      </c>
      <c r="AB880" t="s">
        <v>687</v>
      </c>
      <c r="AC880" t="s">
        <v>690</v>
      </c>
      <c r="AD880" t="s">
        <v>687</v>
      </c>
      <c r="AE880">
        <v>1000125</v>
      </c>
      <c r="AF880">
        <v>1</v>
      </c>
      <c r="AG880">
        <v>1000031</v>
      </c>
      <c r="AH880">
        <v>1</v>
      </c>
      <c r="AI880" s="2"/>
      <c r="AJ880" t="s">
        <v>1318</v>
      </c>
    </row>
    <row r="881" spans="1:36" x14ac:dyDescent="0.25">
      <c r="A881" t="s">
        <v>237</v>
      </c>
      <c r="B881">
        <v>534</v>
      </c>
      <c r="C881">
        <v>1</v>
      </c>
      <c r="D881" t="s">
        <v>757</v>
      </c>
      <c r="E881">
        <v>746</v>
      </c>
      <c r="F881">
        <v>9</v>
      </c>
      <c r="G881" t="s">
        <v>687</v>
      </c>
      <c r="H881" t="s">
        <v>691</v>
      </c>
      <c r="I881" t="s">
        <v>691</v>
      </c>
      <c r="J881" t="s">
        <v>687</v>
      </c>
      <c r="K881" t="s">
        <v>688</v>
      </c>
      <c r="L881" t="s">
        <v>687</v>
      </c>
      <c r="M881" t="s">
        <v>687</v>
      </c>
      <c r="N881" t="s">
        <v>687</v>
      </c>
      <c r="O881" t="s">
        <v>688</v>
      </c>
      <c r="P881" t="s">
        <v>687</v>
      </c>
      <c r="Q881" s="2">
        <v>0</v>
      </c>
      <c r="R881" t="s">
        <v>687</v>
      </c>
      <c r="S881" t="s">
        <v>687</v>
      </c>
      <c r="T881" t="s">
        <v>687</v>
      </c>
      <c r="U881">
        <v>0</v>
      </c>
      <c r="V881" t="s">
        <v>687</v>
      </c>
      <c r="X881" t="s">
        <v>687</v>
      </c>
      <c r="Y881" t="s">
        <v>691</v>
      </c>
      <c r="Z881">
        <v>1</v>
      </c>
      <c r="AA881">
        <v>0</v>
      </c>
      <c r="AB881" t="s">
        <v>687</v>
      </c>
      <c r="AC881">
        <v>0</v>
      </c>
      <c r="AD881" t="s">
        <v>687</v>
      </c>
      <c r="AE881">
        <v>21006081</v>
      </c>
      <c r="AF881">
        <v>1</v>
      </c>
      <c r="AG881">
        <v>21000366</v>
      </c>
      <c r="AH881">
        <v>1</v>
      </c>
      <c r="AI881" s="2"/>
      <c r="AJ881" t="s">
        <v>1318</v>
      </c>
    </row>
    <row r="882" spans="1:36" x14ac:dyDescent="0.25">
      <c r="A882" t="s">
        <v>435</v>
      </c>
      <c r="B882">
        <v>898</v>
      </c>
      <c r="C882">
        <v>2</v>
      </c>
      <c r="D882" t="s">
        <v>900</v>
      </c>
      <c r="E882">
        <v>330</v>
      </c>
      <c r="F882">
        <v>11</v>
      </c>
      <c r="G882" t="s">
        <v>687</v>
      </c>
      <c r="H882" t="s">
        <v>690</v>
      </c>
      <c r="I882" t="s">
        <v>691</v>
      </c>
      <c r="J882" t="s">
        <v>687</v>
      </c>
      <c r="K882" t="s">
        <v>691</v>
      </c>
      <c r="L882" t="s">
        <v>687</v>
      </c>
      <c r="M882" t="s">
        <v>687</v>
      </c>
      <c r="N882" t="s">
        <v>687</v>
      </c>
      <c r="O882" t="s">
        <v>687</v>
      </c>
      <c r="P882" t="s">
        <v>687</v>
      </c>
      <c r="Q882" s="2">
        <v>0</v>
      </c>
      <c r="R882" t="s">
        <v>687</v>
      </c>
      <c r="S882">
        <v>0</v>
      </c>
      <c r="T882" t="s">
        <v>687</v>
      </c>
      <c r="U882">
        <v>0</v>
      </c>
      <c r="V882" t="s">
        <v>687</v>
      </c>
      <c r="X882" t="s">
        <v>687</v>
      </c>
      <c r="Y882" t="s">
        <v>690</v>
      </c>
      <c r="Z882">
        <v>1</v>
      </c>
      <c r="AA882">
        <v>0</v>
      </c>
      <c r="AB882" t="s">
        <v>687</v>
      </c>
      <c r="AC882">
        <v>0</v>
      </c>
      <c r="AD882" t="s">
        <v>687</v>
      </c>
      <c r="AE882">
        <v>54000124</v>
      </c>
      <c r="AG882">
        <v>54000123</v>
      </c>
      <c r="AH882">
        <v>1</v>
      </c>
      <c r="AI882" s="2"/>
      <c r="AJ882" t="s">
        <v>1318</v>
      </c>
    </row>
    <row r="883" spans="1:36" x14ac:dyDescent="0.25">
      <c r="A883" t="s">
        <v>272</v>
      </c>
      <c r="B883">
        <v>591</v>
      </c>
      <c r="C883">
        <v>1</v>
      </c>
      <c r="D883" t="s">
        <v>866</v>
      </c>
      <c r="E883">
        <v>751</v>
      </c>
      <c r="F883">
        <v>9</v>
      </c>
      <c r="G883" t="s">
        <v>687</v>
      </c>
      <c r="H883" t="s">
        <v>687</v>
      </c>
      <c r="I883" t="s">
        <v>1322</v>
      </c>
      <c r="J883" t="s">
        <v>687</v>
      </c>
      <c r="K883" t="s">
        <v>687</v>
      </c>
      <c r="L883" t="s">
        <v>687</v>
      </c>
      <c r="M883" t="s">
        <v>687</v>
      </c>
      <c r="N883" t="s">
        <v>687</v>
      </c>
      <c r="O883">
        <v>0</v>
      </c>
      <c r="P883" t="s">
        <v>687</v>
      </c>
      <c r="Q883" s="2">
        <v>0</v>
      </c>
      <c r="R883">
        <v>0</v>
      </c>
      <c r="S883">
        <v>0</v>
      </c>
      <c r="T883">
        <v>0</v>
      </c>
      <c r="U883" t="s">
        <v>687</v>
      </c>
      <c r="V883" t="s">
        <v>687</v>
      </c>
      <c r="X883" t="s">
        <v>687</v>
      </c>
      <c r="Y883" t="s">
        <v>687</v>
      </c>
      <c r="Z883">
        <v>2</v>
      </c>
      <c r="AA883">
        <v>0</v>
      </c>
      <c r="AB883" t="s">
        <v>687</v>
      </c>
      <c r="AC883" t="s">
        <v>687</v>
      </c>
      <c r="AD883" t="s">
        <v>687</v>
      </c>
      <c r="AE883">
        <v>26000225</v>
      </c>
      <c r="AF883">
        <v>1</v>
      </c>
      <c r="AG883">
        <v>26000167</v>
      </c>
      <c r="AH883">
        <v>1</v>
      </c>
      <c r="AI883" s="2"/>
      <c r="AJ883" t="s">
        <v>1320</v>
      </c>
    </row>
    <row r="884" spans="1:36" x14ac:dyDescent="0.25">
      <c r="A884" t="s">
        <v>834</v>
      </c>
      <c r="B884">
        <v>423</v>
      </c>
      <c r="C884">
        <v>1</v>
      </c>
      <c r="D884" t="s">
        <v>830</v>
      </c>
      <c r="E884">
        <v>730</v>
      </c>
      <c r="F884">
        <v>9</v>
      </c>
      <c r="G884" t="s">
        <v>687</v>
      </c>
      <c r="H884" t="s">
        <v>702</v>
      </c>
      <c r="I884" t="s">
        <v>691</v>
      </c>
      <c r="J884" t="s">
        <v>687</v>
      </c>
      <c r="K884" t="s">
        <v>691</v>
      </c>
      <c r="L884" t="s">
        <v>687</v>
      </c>
      <c r="M884" t="s">
        <v>687</v>
      </c>
      <c r="N884" t="s">
        <v>687</v>
      </c>
      <c r="O884" t="s">
        <v>691</v>
      </c>
      <c r="P884" t="s">
        <v>687</v>
      </c>
      <c r="Q884" s="2">
        <v>0</v>
      </c>
      <c r="R884">
        <v>0</v>
      </c>
      <c r="S884">
        <v>0</v>
      </c>
      <c r="T884">
        <v>0</v>
      </c>
      <c r="U884" t="s">
        <v>690</v>
      </c>
      <c r="V884" t="s">
        <v>687</v>
      </c>
      <c r="X884" t="s">
        <v>687</v>
      </c>
      <c r="Y884" t="s">
        <v>690</v>
      </c>
      <c r="Z884">
        <v>2</v>
      </c>
      <c r="AA884">
        <v>0</v>
      </c>
      <c r="AB884" t="s">
        <v>687</v>
      </c>
      <c r="AC884" t="s">
        <v>702</v>
      </c>
      <c r="AD884" t="s">
        <v>687</v>
      </c>
      <c r="AE884">
        <v>15000155</v>
      </c>
      <c r="AF884">
        <v>1</v>
      </c>
      <c r="AG884">
        <v>15000005</v>
      </c>
      <c r="AH884">
        <v>1</v>
      </c>
      <c r="AI884" s="2"/>
      <c r="AJ884" t="s">
        <v>1318</v>
      </c>
    </row>
    <row r="885" spans="1:36" x14ac:dyDescent="0.25">
      <c r="A885" t="s">
        <v>933</v>
      </c>
      <c r="B885">
        <v>992</v>
      </c>
      <c r="C885">
        <v>4</v>
      </c>
      <c r="D885" t="s">
        <v>917</v>
      </c>
      <c r="E885">
        <v>580</v>
      </c>
      <c r="F885">
        <v>10</v>
      </c>
      <c r="G885" t="s">
        <v>687</v>
      </c>
      <c r="H885" t="s">
        <v>688</v>
      </c>
      <c r="I885" t="s">
        <v>688</v>
      </c>
      <c r="J885" t="s">
        <v>687</v>
      </c>
      <c r="K885" t="s">
        <v>688</v>
      </c>
      <c r="L885" t="s">
        <v>687</v>
      </c>
      <c r="M885" t="s">
        <v>688</v>
      </c>
      <c r="N885" t="s">
        <v>687</v>
      </c>
      <c r="O885" t="s">
        <v>688</v>
      </c>
      <c r="P885" t="s">
        <v>687</v>
      </c>
      <c r="Q885" s="2">
        <v>0</v>
      </c>
      <c r="R885" t="s">
        <v>687</v>
      </c>
      <c r="S885" t="s">
        <v>688</v>
      </c>
      <c r="T885" t="s">
        <v>687</v>
      </c>
      <c r="U885">
        <v>0</v>
      </c>
      <c r="V885" t="s">
        <v>687</v>
      </c>
      <c r="X885" t="s">
        <v>687</v>
      </c>
      <c r="Y885" t="s">
        <v>688</v>
      </c>
      <c r="Z885">
        <v>1</v>
      </c>
      <c r="AA885">
        <v>0</v>
      </c>
      <c r="AB885" t="s">
        <v>687</v>
      </c>
      <c r="AC885">
        <v>0</v>
      </c>
      <c r="AD885" t="s">
        <v>687</v>
      </c>
      <c r="AE885">
        <v>42000897</v>
      </c>
      <c r="AF885">
        <v>1</v>
      </c>
      <c r="AG885">
        <v>42000064</v>
      </c>
      <c r="AH885">
        <v>1</v>
      </c>
      <c r="AI885" s="2"/>
      <c r="AJ885" t="s">
        <v>1320</v>
      </c>
    </row>
    <row r="886" spans="1:36" x14ac:dyDescent="0.25">
      <c r="A886" t="s">
        <v>633</v>
      </c>
      <c r="B886">
        <v>933</v>
      </c>
      <c r="C886">
        <v>2</v>
      </c>
      <c r="D886" t="s">
        <v>908</v>
      </c>
      <c r="E886">
        <v>390</v>
      </c>
      <c r="F886">
        <v>9</v>
      </c>
      <c r="G886" t="s">
        <v>687</v>
      </c>
      <c r="H886" t="s">
        <v>702</v>
      </c>
      <c r="I886" t="s">
        <v>691</v>
      </c>
      <c r="J886" t="s">
        <v>687</v>
      </c>
      <c r="K886" t="s">
        <v>691</v>
      </c>
      <c r="L886" t="s">
        <v>687</v>
      </c>
      <c r="M886" t="s">
        <v>687</v>
      </c>
      <c r="N886" t="s">
        <v>687</v>
      </c>
      <c r="O886" t="s">
        <v>691</v>
      </c>
      <c r="P886" t="s">
        <v>687</v>
      </c>
      <c r="Q886" s="2">
        <v>0</v>
      </c>
      <c r="R886">
        <v>0</v>
      </c>
      <c r="S886">
        <v>0</v>
      </c>
      <c r="T886">
        <v>0</v>
      </c>
      <c r="U886" t="s">
        <v>690</v>
      </c>
      <c r="V886" t="s">
        <v>687</v>
      </c>
      <c r="X886" t="s">
        <v>687</v>
      </c>
      <c r="Y886" t="s">
        <v>690</v>
      </c>
      <c r="Z886">
        <v>2</v>
      </c>
      <c r="AA886" t="s">
        <v>702</v>
      </c>
      <c r="AB886" t="s">
        <v>687</v>
      </c>
      <c r="AC886" t="s">
        <v>690</v>
      </c>
      <c r="AD886" t="s">
        <v>687</v>
      </c>
      <c r="AE886">
        <v>60000105</v>
      </c>
      <c r="AF886">
        <v>1</v>
      </c>
      <c r="AG886">
        <v>60000009</v>
      </c>
      <c r="AH886">
        <v>1</v>
      </c>
      <c r="AI886" s="2"/>
      <c r="AJ886" t="s">
        <v>1318</v>
      </c>
    </row>
    <row r="887" spans="1:36" x14ac:dyDescent="0.25">
      <c r="A887" t="s">
        <v>862</v>
      </c>
      <c r="B887">
        <v>535</v>
      </c>
      <c r="C887">
        <v>1</v>
      </c>
      <c r="D887" t="s">
        <v>757</v>
      </c>
      <c r="E887">
        <v>740</v>
      </c>
      <c r="F887">
        <v>5</v>
      </c>
      <c r="G887" t="s">
        <v>687</v>
      </c>
      <c r="H887" t="s">
        <v>702</v>
      </c>
      <c r="I887" t="s">
        <v>691</v>
      </c>
      <c r="J887" t="s">
        <v>687</v>
      </c>
      <c r="K887" t="s">
        <v>691</v>
      </c>
      <c r="L887" t="s">
        <v>687</v>
      </c>
      <c r="M887" t="s">
        <v>687</v>
      </c>
      <c r="N887" t="s">
        <v>687</v>
      </c>
      <c r="O887" t="s">
        <v>691</v>
      </c>
      <c r="P887" t="s">
        <v>687</v>
      </c>
      <c r="Q887" s="2">
        <v>0</v>
      </c>
      <c r="R887" t="s">
        <v>687</v>
      </c>
      <c r="S887" t="s">
        <v>690</v>
      </c>
      <c r="T887" t="s">
        <v>687</v>
      </c>
      <c r="U887">
        <v>0</v>
      </c>
      <c r="V887" t="s">
        <v>687</v>
      </c>
      <c r="X887" t="s">
        <v>687</v>
      </c>
      <c r="Y887" t="s">
        <v>702</v>
      </c>
      <c r="Z887">
        <v>1</v>
      </c>
      <c r="AA887">
        <v>0</v>
      </c>
      <c r="AB887" t="s">
        <v>687</v>
      </c>
      <c r="AC887">
        <v>0</v>
      </c>
      <c r="AD887" t="s">
        <v>687</v>
      </c>
      <c r="AE887">
        <v>21001927</v>
      </c>
      <c r="AF887">
        <v>1</v>
      </c>
      <c r="AG887">
        <v>21000382</v>
      </c>
      <c r="AH887">
        <v>1</v>
      </c>
      <c r="AI887" s="2"/>
      <c r="AJ887" t="s">
        <v>1318</v>
      </c>
    </row>
    <row r="888" spans="1:36" x14ac:dyDescent="0.25">
      <c r="A888" t="s">
        <v>863</v>
      </c>
      <c r="B888">
        <v>536</v>
      </c>
      <c r="C888">
        <v>1</v>
      </c>
      <c r="D888" t="s">
        <v>757</v>
      </c>
      <c r="E888">
        <v>766</v>
      </c>
      <c r="F888">
        <v>9</v>
      </c>
      <c r="G888" t="s">
        <v>687</v>
      </c>
      <c r="H888" t="s">
        <v>691</v>
      </c>
      <c r="I888" t="s">
        <v>691</v>
      </c>
      <c r="J888" t="s">
        <v>687</v>
      </c>
      <c r="K888" t="s">
        <v>688</v>
      </c>
      <c r="L888" t="s">
        <v>687</v>
      </c>
      <c r="M888" t="s">
        <v>691</v>
      </c>
      <c r="N888" t="s">
        <v>687</v>
      </c>
      <c r="O888">
        <v>0</v>
      </c>
      <c r="P888" t="s">
        <v>687</v>
      </c>
      <c r="Q888" s="2">
        <v>0</v>
      </c>
      <c r="R888" t="s">
        <v>687</v>
      </c>
      <c r="S888" t="s">
        <v>691</v>
      </c>
      <c r="T888" t="s">
        <v>687</v>
      </c>
      <c r="U888">
        <v>0</v>
      </c>
      <c r="V888" t="s">
        <v>687</v>
      </c>
      <c r="X888" t="s">
        <v>687</v>
      </c>
      <c r="Y888" t="s">
        <v>688</v>
      </c>
      <c r="Z888">
        <v>1</v>
      </c>
      <c r="AA888">
        <v>0</v>
      </c>
      <c r="AB888" t="s">
        <v>687</v>
      </c>
      <c r="AC888">
        <v>0</v>
      </c>
      <c r="AD888" t="s">
        <v>687</v>
      </c>
      <c r="AE888">
        <v>21006278</v>
      </c>
      <c r="AF888">
        <v>1</v>
      </c>
      <c r="AG888">
        <v>21006277</v>
      </c>
      <c r="AH888">
        <v>1</v>
      </c>
      <c r="AI888" s="2"/>
      <c r="AJ888" t="s">
        <v>1318</v>
      </c>
    </row>
    <row r="889" spans="1:36" x14ac:dyDescent="0.25">
      <c r="A889" t="s">
        <v>988</v>
      </c>
      <c r="B889">
        <v>1508</v>
      </c>
      <c r="C889">
        <v>1</v>
      </c>
      <c r="D889" t="s">
        <v>757</v>
      </c>
      <c r="E889">
        <v>766</v>
      </c>
      <c r="F889">
        <v>9</v>
      </c>
      <c r="G889" t="s">
        <v>687</v>
      </c>
      <c r="H889" t="s">
        <v>1303</v>
      </c>
      <c r="I889">
        <v>0</v>
      </c>
      <c r="J889" t="s">
        <v>687</v>
      </c>
      <c r="K889">
        <v>0</v>
      </c>
      <c r="L889" t="s">
        <v>687</v>
      </c>
      <c r="M889">
        <v>0</v>
      </c>
      <c r="N889" t="s">
        <v>687</v>
      </c>
      <c r="O889">
        <v>0</v>
      </c>
      <c r="P889" t="s">
        <v>687</v>
      </c>
      <c r="Q889" s="2">
        <v>0</v>
      </c>
      <c r="R889" t="s">
        <v>687</v>
      </c>
      <c r="S889">
        <v>0</v>
      </c>
      <c r="T889" t="s">
        <v>687</v>
      </c>
      <c r="U889">
        <v>0</v>
      </c>
      <c r="V889" t="s">
        <v>687</v>
      </c>
      <c r="X889" t="s">
        <v>687</v>
      </c>
      <c r="Y889">
        <v>0</v>
      </c>
      <c r="AA889">
        <v>0</v>
      </c>
      <c r="AB889" t="s">
        <v>687</v>
      </c>
      <c r="AC889">
        <v>0</v>
      </c>
      <c r="AD889" t="s">
        <v>687</v>
      </c>
      <c r="AE889">
        <v>21006276</v>
      </c>
      <c r="AG889">
        <v>21006275</v>
      </c>
      <c r="AI889" s="2"/>
      <c r="AJ889" t="s">
        <v>1319</v>
      </c>
    </row>
    <row r="890" spans="1:36" x14ac:dyDescent="0.25">
      <c r="A890" t="s">
        <v>987</v>
      </c>
      <c r="B890">
        <v>1507</v>
      </c>
      <c r="C890">
        <v>1</v>
      </c>
      <c r="D890" t="s">
        <v>757</v>
      </c>
      <c r="E890">
        <v>766</v>
      </c>
      <c r="F890">
        <v>9</v>
      </c>
      <c r="G890" t="s">
        <v>687</v>
      </c>
      <c r="H890" t="s">
        <v>691</v>
      </c>
      <c r="I890" t="s">
        <v>691</v>
      </c>
      <c r="J890" t="s">
        <v>687</v>
      </c>
      <c r="K890" t="s">
        <v>691</v>
      </c>
      <c r="L890" t="s">
        <v>687</v>
      </c>
      <c r="M890" t="s">
        <v>687</v>
      </c>
      <c r="N890" t="s">
        <v>687</v>
      </c>
      <c r="O890">
        <v>0</v>
      </c>
      <c r="P890" t="s">
        <v>687</v>
      </c>
      <c r="Q890" s="2">
        <v>0</v>
      </c>
      <c r="R890" t="s">
        <v>687</v>
      </c>
      <c r="S890" t="s">
        <v>687</v>
      </c>
      <c r="T890" t="s">
        <v>687</v>
      </c>
      <c r="U890">
        <v>0</v>
      </c>
      <c r="V890" t="s">
        <v>687</v>
      </c>
      <c r="X890" t="s">
        <v>687</v>
      </c>
      <c r="Y890" t="s">
        <v>691</v>
      </c>
      <c r="Z890">
        <v>1</v>
      </c>
      <c r="AA890">
        <v>0</v>
      </c>
      <c r="AB890" t="s">
        <v>687</v>
      </c>
      <c r="AC890">
        <v>0</v>
      </c>
      <c r="AD890" t="s">
        <v>687</v>
      </c>
      <c r="AE890">
        <v>21006174</v>
      </c>
      <c r="AF890">
        <v>1</v>
      </c>
      <c r="AG890">
        <v>21006173</v>
      </c>
      <c r="AH890">
        <v>1</v>
      </c>
      <c r="AI890" s="2"/>
      <c r="AJ890" t="s">
        <v>1318</v>
      </c>
    </row>
    <row r="891" spans="1:36" x14ac:dyDescent="0.25">
      <c r="A891" t="s">
        <v>396</v>
      </c>
      <c r="B891">
        <v>827</v>
      </c>
      <c r="C891">
        <v>2</v>
      </c>
      <c r="D891" t="s">
        <v>904</v>
      </c>
      <c r="E891">
        <v>320</v>
      </c>
      <c r="F891">
        <v>10</v>
      </c>
      <c r="G891" t="s">
        <v>687</v>
      </c>
      <c r="H891" t="s">
        <v>690</v>
      </c>
      <c r="I891" t="s">
        <v>691</v>
      </c>
      <c r="J891" t="s">
        <v>687</v>
      </c>
      <c r="K891" t="s">
        <v>691</v>
      </c>
      <c r="L891" t="s">
        <v>687</v>
      </c>
      <c r="M891" t="s">
        <v>687</v>
      </c>
      <c r="N891" t="s">
        <v>687</v>
      </c>
      <c r="O891" t="s">
        <v>691</v>
      </c>
      <c r="P891" t="s">
        <v>687</v>
      </c>
      <c r="Q891" s="2">
        <v>0</v>
      </c>
      <c r="R891">
        <v>0</v>
      </c>
      <c r="S891">
        <v>0</v>
      </c>
      <c r="T891">
        <v>0</v>
      </c>
      <c r="U891" t="s">
        <v>691</v>
      </c>
      <c r="V891" t="s">
        <v>687</v>
      </c>
      <c r="X891" t="s">
        <v>687</v>
      </c>
      <c r="Y891" t="s">
        <v>690</v>
      </c>
      <c r="Z891">
        <v>2</v>
      </c>
      <c r="AA891" t="s">
        <v>691</v>
      </c>
      <c r="AB891" t="s">
        <v>687</v>
      </c>
      <c r="AC891" t="s">
        <v>691</v>
      </c>
      <c r="AD891" t="s">
        <v>687</v>
      </c>
      <c r="AE891">
        <v>57000190</v>
      </c>
      <c r="AF891">
        <v>1</v>
      </c>
      <c r="AG891">
        <v>57000103</v>
      </c>
      <c r="AH891">
        <v>1</v>
      </c>
      <c r="AI891" s="2"/>
      <c r="AJ891" t="s">
        <v>1318</v>
      </c>
    </row>
    <row r="892" spans="1:36" x14ac:dyDescent="0.25">
      <c r="A892" t="s">
        <v>263</v>
      </c>
      <c r="B892">
        <v>577</v>
      </c>
      <c r="C892">
        <v>1</v>
      </c>
      <c r="D892" t="s">
        <v>745</v>
      </c>
      <c r="E892">
        <v>706</v>
      </c>
      <c r="F892">
        <v>10</v>
      </c>
      <c r="G892" t="s">
        <v>687</v>
      </c>
      <c r="H892" t="s">
        <v>688</v>
      </c>
      <c r="I892">
        <v>0</v>
      </c>
      <c r="J892" t="s">
        <v>687</v>
      </c>
      <c r="K892">
        <v>0</v>
      </c>
      <c r="L892" t="s">
        <v>687</v>
      </c>
      <c r="M892" t="s">
        <v>688</v>
      </c>
      <c r="N892" t="s">
        <v>687</v>
      </c>
      <c r="O892" t="s">
        <v>688</v>
      </c>
      <c r="P892" t="s">
        <v>687</v>
      </c>
      <c r="Q892" s="2">
        <v>0</v>
      </c>
      <c r="R892" t="s">
        <v>687</v>
      </c>
      <c r="S892" t="s">
        <v>688</v>
      </c>
      <c r="T892" t="s">
        <v>687</v>
      </c>
      <c r="U892">
        <v>0</v>
      </c>
      <c r="V892" t="s">
        <v>687</v>
      </c>
      <c r="X892" t="s">
        <v>687</v>
      </c>
      <c r="Y892" t="s">
        <v>688</v>
      </c>
      <c r="Z892">
        <v>1</v>
      </c>
      <c r="AA892">
        <v>0</v>
      </c>
      <c r="AB892" t="s">
        <v>687</v>
      </c>
      <c r="AC892">
        <v>0</v>
      </c>
      <c r="AD892" t="s">
        <v>687</v>
      </c>
      <c r="AE892">
        <v>23000174</v>
      </c>
      <c r="AF892">
        <v>1</v>
      </c>
      <c r="AG892">
        <v>23000015</v>
      </c>
      <c r="AH892">
        <v>1</v>
      </c>
      <c r="AI892" s="2"/>
      <c r="AJ892" t="s">
        <v>1320</v>
      </c>
    </row>
    <row r="893" spans="1:36" x14ac:dyDescent="0.25">
      <c r="A893" t="s">
        <v>825</v>
      </c>
      <c r="B893">
        <v>401</v>
      </c>
      <c r="C893">
        <v>1</v>
      </c>
      <c r="D893" t="s">
        <v>764</v>
      </c>
      <c r="E893">
        <v>851</v>
      </c>
      <c r="F893">
        <v>10</v>
      </c>
      <c r="G893" t="s">
        <v>687</v>
      </c>
      <c r="H893" t="s">
        <v>687</v>
      </c>
      <c r="I893" t="s">
        <v>688</v>
      </c>
      <c r="J893" t="s">
        <v>687</v>
      </c>
      <c r="K893" t="s">
        <v>687</v>
      </c>
      <c r="L893" t="s">
        <v>687</v>
      </c>
      <c r="M893" t="s">
        <v>687</v>
      </c>
      <c r="N893" t="s">
        <v>687</v>
      </c>
      <c r="O893" t="s">
        <v>688</v>
      </c>
      <c r="P893" t="s">
        <v>687</v>
      </c>
      <c r="Q893" s="2">
        <v>0</v>
      </c>
      <c r="R893" t="s">
        <v>687</v>
      </c>
      <c r="S893" t="s">
        <v>687</v>
      </c>
      <c r="T893" t="s">
        <v>687</v>
      </c>
      <c r="U893">
        <v>0</v>
      </c>
      <c r="V893" t="s">
        <v>687</v>
      </c>
      <c r="X893" t="s">
        <v>687</v>
      </c>
      <c r="Y893" t="s">
        <v>687</v>
      </c>
      <c r="Z893">
        <v>1</v>
      </c>
      <c r="AA893">
        <v>0</v>
      </c>
      <c r="AB893" t="s">
        <v>687</v>
      </c>
      <c r="AC893">
        <v>0</v>
      </c>
      <c r="AD893" t="s">
        <v>687</v>
      </c>
      <c r="AE893">
        <v>7000301</v>
      </c>
      <c r="AF893">
        <v>1</v>
      </c>
      <c r="AG893">
        <v>7000300</v>
      </c>
      <c r="AH893">
        <v>1</v>
      </c>
      <c r="AI893" s="2"/>
      <c r="AJ893" t="s">
        <v>1320</v>
      </c>
    </row>
    <row r="894" spans="1:36" x14ac:dyDescent="0.25">
      <c r="A894" t="s">
        <v>160</v>
      </c>
      <c r="B894">
        <v>402</v>
      </c>
      <c r="C894">
        <v>1</v>
      </c>
      <c r="D894" t="s">
        <v>764</v>
      </c>
      <c r="E894">
        <v>849</v>
      </c>
      <c r="F894">
        <v>11</v>
      </c>
      <c r="G894" t="s">
        <v>687</v>
      </c>
      <c r="H894" t="s">
        <v>702</v>
      </c>
      <c r="I894" t="s">
        <v>691</v>
      </c>
      <c r="J894" t="s">
        <v>687</v>
      </c>
      <c r="K894" t="s">
        <v>691</v>
      </c>
      <c r="L894" t="s">
        <v>687</v>
      </c>
      <c r="M894" t="s">
        <v>687</v>
      </c>
      <c r="N894" t="s">
        <v>687</v>
      </c>
      <c r="O894" t="s">
        <v>691</v>
      </c>
      <c r="P894" t="s">
        <v>687</v>
      </c>
      <c r="Q894" s="2">
        <v>0</v>
      </c>
      <c r="R894" t="s">
        <v>687</v>
      </c>
      <c r="S894">
        <v>0</v>
      </c>
      <c r="T894" t="s">
        <v>687</v>
      </c>
      <c r="U894">
        <v>0</v>
      </c>
      <c r="V894" t="s">
        <v>687</v>
      </c>
      <c r="X894" t="s">
        <v>687</v>
      </c>
      <c r="Y894" t="s">
        <v>702</v>
      </c>
      <c r="Z894">
        <v>2</v>
      </c>
      <c r="AA894">
        <v>0</v>
      </c>
      <c r="AB894" t="s">
        <v>687</v>
      </c>
      <c r="AC894" t="s">
        <v>691</v>
      </c>
      <c r="AD894" t="s">
        <v>687</v>
      </c>
      <c r="AE894">
        <v>9000156</v>
      </c>
      <c r="AF894">
        <v>1</v>
      </c>
      <c r="AG894">
        <v>9000019</v>
      </c>
      <c r="AH894">
        <v>1</v>
      </c>
      <c r="AI894" s="2"/>
      <c r="AJ894" t="s">
        <v>1318</v>
      </c>
    </row>
    <row r="895" spans="1:36" x14ac:dyDescent="0.25">
      <c r="A895" t="s">
        <v>826</v>
      </c>
      <c r="B895">
        <v>403</v>
      </c>
      <c r="C895">
        <v>1</v>
      </c>
      <c r="D895" t="s">
        <v>764</v>
      </c>
      <c r="E895">
        <v>849</v>
      </c>
      <c r="F895">
        <v>15</v>
      </c>
      <c r="G895" t="s">
        <v>687</v>
      </c>
      <c r="H895" t="s">
        <v>702</v>
      </c>
      <c r="I895" t="s">
        <v>691</v>
      </c>
      <c r="J895" t="s">
        <v>687</v>
      </c>
      <c r="K895" t="s">
        <v>691</v>
      </c>
      <c r="L895" t="s">
        <v>687</v>
      </c>
      <c r="M895" t="s">
        <v>687</v>
      </c>
      <c r="N895" t="s">
        <v>687</v>
      </c>
      <c r="O895" t="s">
        <v>691</v>
      </c>
      <c r="P895" t="s">
        <v>687</v>
      </c>
      <c r="Q895" s="2">
        <v>0</v>
      </c>
      <c r="R895" t="s">
        <v>687</v>
      </c>
      <c r="S895">
        <v>0</v>
      </c>
      <c r="T895" t="s">
        <v>687</v>
      </c>
      <c r="U895">
        <v>0</v>
      </c>
      <c r="V895" t="s">
        <v>687</v>
      </c>
      <c r="X895" t="s">
        <v>687</v>
      </c>
      <c r="Y895" t="s">
        <v>702</v>
      </c>
      <c r="Z895">
        <v>1</v>
      </c>
      <c r="AA895">
        <v>0</v>
      </c>
      <c r="AB895" t="s">
        <v>687</v>
      </c>
      <c r="AC895">
        <v>0</v>
      </c>
      <c r="AD895" t="s">
        <v>687</v>
      </c>
      <c r="AE895">
        <v>9000826</v>
      </c>
      <c r="AG895">
        <v>9000819</v>
      </c>
      <c r="AH895">
        <v>1</v>
      </c>
      <c r="AI895" s="2"/>
      <c r="AJ895" t="s">
        <v>1318</v>
      </c>
    </row>
    <row r="896" spans="1:36" x14ac:dyDescent="0.25">
      <c r="A896" t="s">
        <v>1088</v>
      </c>
      <c r="B896">
        <v>6474</v>
      </c>
      <c r="C896">
        <v>1</v>
      </c>
      <c r="D896" t="s">
        <v>764</v>
      </c>
      <c r="E896">
        <v>791</v>
      </c>
      <c r="F896">
        <v>13</v>
      </c>
      <c r="G896" t="s">
        <v>687</v>
      </c>
      <c r="H896" t="s">
        <v>690</v>
      </c>
      <c r="I896" t="s">
        <v>691</v>
      </c>
      <c r="J896" t="s">
        <v>687</v>
      </c>
      <c r="K896" t="s">
        <v>691</v>
      </c>
      <c r="L896" t="s">
        <v>687</v>
      </c>
      <c r="M896" t="s">
        <v>687</v>
      </c>
      <c r="N896" t="s">
        <v>687</v>
      </c>
      <c r="O896" t="s">
        <v>691</v>
      </c>
      <c r="P896" t="s">
        <v>687</v>
      </c>
      <c r="Q896" s="2">
        <v>0</v>
      </c>
      <c r="R896" t="s">
        <v>687</v>
      </c>
      <c r="S896" t="s">
        <v>690</v>
      </c>
      <c r="T896" t="s">
        <v>687</v>
      </c>
      <c r="U896">
        <v>0</v>
      </c>
      <c r="V896" t="s">
        <v>687</v>
      </c>
      <c r="X896" t="s">
        <v>687</v>
      </c>
      <c r="Y896" t="s">
        <v>687</v>
      </c>
      <c r="Z896">
        <v>1</v>
      </c>
      <c r="AA896">
        <v>0</v>
      </c>
      <c r="AB896" t="s">
        <v>687</v>
      </c>
      <c r="AC896">
        <v>0</v>
      </c>
      <c r="AD896" t="s">
        <v>687</v>
      </c>
      <c r="AE896">
        <v>20000843</v>
      </c>
      <c r="AF896">
        <v>1</v>
      </c>
      <c r="AG896">
        <v>20000235</v>
      </c>
      <c r="AH896">
        <v>1</v>
      </c>
      <c r="AI896" s="2"/>
      <c r="AJ896" t="s">
        <v>1318</v>
      </c>
    </row>
    <row r="897" spans="1:36" x14ac:dyDescent="0.25">
      <c r="A897" t="s">
        <v>1089</v>
      </c>
      <c r="B897">
        <v>6475</v>
      </c>
      <c r="C897">
        <v>1</v>
      </c>
      <c r="D897" t="s">
        <v>764</v>
      </c>
      <c r="E897">
        <v>791</v>
      </c>
      <c r="F897">
        <v>13</v>
      </c>
      <c r="G897" t="s">
        <v>687</v>
      </c>
      <c r="H897" t="s">
        <v>687</v>
      </c>
      <c r="I897" t="s">
        <v>687</v>
      </c>
      <c r="J897" t="s">
        <v>687</v>
      </c>
      <c r="K897" t="s">
        <v>1322</v>
      </c>
      <c r="L897" t="s">
        <v>687</v>
      </c>
      <c r="M897" t="s">
        <v>687</v>
      </c>
      <c r="N897" t="s">
        <v>687</v>
      </c>
      <c r="O897">
        <v>0</v>
      </c>
      <c r="P897" t="s">
        <v>687</v>
      </c>
      <c r="Q897" s="2">
        <v>0</v>
      </c>
      <c r="R897" t="s">
        <v>687</v>
      </c>
      <c r="S897" t="s">
        <v>687</v>
      </c>
      <c r="T897" t="s">
        <v>687</v>
      </c>
      <c r="U897">
        <v>0</v>
      </c>
      <c r="V897" t="s">
        <v>687</v>
      </c>
      <c r="X897" t="s">
        <v>687</v>
      </c>
      <c r="Y897" t="s">
        <v>687</v>
      </c>
      <c r="Z897">
        <v>1</v>
      </c>
      <c r="AA897">
        <v>0</v>
      </c>
      <c r="AB897" t="s">
        <v>687</v>
      </c>
      <c r="AC897">
        <v>0</v>
      </c>
      <c r="AD897" t="s">
        <v>687</v>
      </c>
      <c r="AE897">
        <v>20000844</v>
      </c>
      <c r="AF897">
        <v>1</v>
      </c>
      <c r="AG897">
        <v>20000236</v>
      </c>
      <c r="AH897">
        <v>1</v>
      </c>
      <c r="AI897" s="2"/>
      <c r="AJ897" t="s">
        <v>1320</v>
      </c>
    </row>
    <row r="898" spans="1:36" x14ac:dyDescent="0.25">
      <c r="A898" t="s">
        <v>798</v>
      </c>
      <c r="B898">
        <v>335</v>
      </c>
      <c r="C898">
        <v>1</v>
      </c>
      <c r="D898" t="s">
        <v>764</v>
      </c>
      <c r="E898">
        <v>791</v>
      </c>
      <c r="F898">
        <v>9</v>
      </c>
      <c r="G898" t="s">
        <v>687</v>
      </c>
      <c r="H898" t="s">
        <v>702</v>
      </c>
      <c r="I898" t="s">
        <v>691</v>
      </c>
      <c r="J898" t="s">
        <v>687</v>
      </c>
      <c r="K898" t="s">
        <v>691</v>
      </c>
      <c r="L898" t="s">
        <v>687</v>
      </c>
      <c r="M898" t="s">
        <v>687</v>
      </c>
      <c r="N898" t="s">
        <v>687</v>
      </c>
      <c r="O898" t="s">
        <v>691</v>
      </c>
      <c r="P898" t="s">
        <v>687</v>
      </c>
      <c r="Q898" s="2">
        <v>0</v>
      </c>
      <c r="R898" t="s">
        <v>687</v>
      </c>
      <c r="S898" t="s">
        <v>690</v>
      </c>
      <c r="T898" t="s">
        <v>687</v>
      </c>
      <c r="U898">
        <v>0</v>
      </c>
      <c r="V898" t="s">
        <v>687</v>
      </c>
      <c r="X898" t="s">
        <v>687</v>
      </c>
      <c r="Y898" t="s">
        <v>702</v>
      </c>
      <c r="Z898">
        <v>1</v>
      </c>
      <c r="AA898">
        <v>0</v>
      </c>
      <c r="AB898" t="s">
        <v>687</v>
      </c>
      <c r="AC898">
        <v>0</v>
      </c>
      <c r="AD898" t="s">
        <v>687</v>
      </c>
      <c r="AE898">
        <v>20000857</v>
      </c>
      <c r="AF898">
        <v>1</v>
      </c>
      <c r="AG898">
        <v>20000234</v>
      </c>
      <c r="AH898">
        <v>1</v>
      </c>
      <c r="AI898" s="2"/>
      <c r="AJ898" t="s">
        <v>1318</v>
      </c>
    </row>
    <row r="899" spans="1:36" x14ac:dyDescent="0.25">
      <c r="A899" t="s">
        <v>962</v>
      </c>
      <c r="B899">
        <v>1207</v>
      </c>
      <c r="C899">
        <v>1</v>
      </c>
      <c r="D899" t="s">
        <v>764</v>
      </c>
      <c r="E899">
        <v>671</v>
      </c>
      <c r="F899">
        <v>13</v>
      </c>
      <c r="G899" t="s">
        <v>687</v>
      </c>
      <c r="H899" t="s">
        <v>1303</v>
      </c>
      <c r="I899">
        <v>0</v>
      </c>
      <c r="J899" t="s">
        <v>687</v>
      </c>
      <c r="K899">
        <v>0</v>
      </c>
      <c r="L899" t="s">
        <v>687</v>
      </c>
      <c r="M899">
        <v>0</v>
      </c>
      <c r="N899" t="s">
        <v>687</v>
      </c>
      <c r="O899">
        <v>0</v>
      </c>
      <c r="P899" t="s">
        <v>687</v>
      </c>
      <c r="Q899" s="2">
        <v>0</v>
      </c>
      <c r="R899" t="s">
        <v>687</v>
      </c>
      <c r="S899">
        <v>0</v>
      </c>
      <c r="T899" t="s">
        <v>687</v>
      </c>
      <c r="U899">
        <v>0</v>
      </c>
      <c r="V899" t="s">
        <v>687</v>
      </c>
      <c r="X899" t="s">
        <v>687</v>
      </c>
      <c r="Y899">
        <v>0</v>
      </c>
      <c r="AA899">
        <v>0</v>
      </c>
      <c r="AB899" t="s">
        <v>687</v>
      </c>
      <c r="AC899">
        <v>0</v>
      </c>
      <c r="AD899" t="s">
        <v>687</v>
      </c>
      <c r="AE899">
        <v>9001098</v>
      </c>
      <c r="AG899">
        <v>9001097</v>
      </c>
      <c r="AI899" s="2"/>
      <c r="AJ899" t="s">
        <v>1319</v>
      </c>
    </row>
    <row r="900" spans="1:36" x14ac:dyDescent="0.25">
      <c r="A900" t="s">
        <v>1061</v>
      </c>
      <c r="B900">
        <v>2602</v>
      </c>
      <c r="C900">
        <v>2</v>
      </c>
      <c r="D900" t="s">
        <v>908</v>
      </c>
      <c r="E900">
        <v>390</v>
      </c>
      <c r="F900">
        <v>17</v>
      </c>
      <c r="G900" t="s">
        <v>687</v>
      </c>
      <c r="H900" t="s">
        <v>1303</v>
      </c>
      <c r="I900">
        <v>0</v>
      </c>
      <c r="J900" t="s">
        <v>687</v>
      </c>
      <c r="K900">
        <v>0</v>
      </c>
      <c r="L900" t="s">
        <v>687</v>
      </c>
      <c r="M900">
        <v>0</v>
      </c>
      <c r="N900" t="s">
        <v>687</v>
      </c>
      <c r="O900">
        <v>0</v>
      </c>
      <c r="P900" t="s">
        <v>687</v>
      </c>
      <c r="Q900" s="2">
        <v>0</v>
      </c>
      <c r="R900" t="s">
        <v>687</v>
      </c>
      <c r="S900">
        <v>0</v>
      </c>
      <c r="T900" t="s">
        <v>687</v>
      </c>
      <c r="U900">
        <v>0</v>
      </c>
      <c r="V900" t="s">
        <v>687</v>
      </c>
      <c r="X900" t="s">
        <v>687</v>
      </c>
      <c r="Y900">
        <v>0</v>
      </c>
      <c r="AA900">
        <v>0</v>
      </c>
      <c r="AB900" t="s">
        <v>687</v>
      </c>
      <c r="AC900">
        <v>0</v>
      </c>
      <c r="AD900" t="s">
        <v>687</v>
      </c>
      <c r="AE900">
        <v>60000680</v>
      </c>
      <c r="AG900">
        <v>60000679</v>
      </c>
      <c r="AI900" s="2"/>
      <c r="AJ900" t="s">
        <v>1319</v>
      </c>
    </row>
    <row r="901" spans="1:36" x14ac:dyDescent="0.25">
      <c r="A901" t="s">
        <v>441</v>
      </c>
      <c r="B901">
        <v>909</v>
      </c>
      <c r="C901">
        <v>2</v>
      </c>
      <c r="D901" t="s">
        <v>900</v>
      </c>
      <c r="E901">
        <v>330</v>
      </c>
      <c r="F901">
        <v>9</v>
      </c>
      <c r="G901" t="s">
        <v>687</v>
      </c>
      <c r="H901" t="s">
        <v>702</v>
      </c>
      <c r="I901" t="s">
        <v>691</v>
      </c>
      <c r="J901" t="s">
        <v>687</v>
      </c>
      <c r="K901" t="s">
        <v>691</v>
      </c>
      <c r="L901" t="s">
        <v>687</v>
      </c>
      <c r="M901" t="s">
        <v>687</v>
      </c>
      <c r="N901" t="s">
        <v>687</v>
      </c>
      <c r="O901" t="s">
        <v>691</v>
      </c>
      <c r="P901" t="s">
        <v>687</v>
      </c>
      <c r="Q901" s="2">
        <v>0</v>
      </c>
      <c r="R901" t="s">
        <v>687</v>
      </c>
      <c r="S901" t="s">
        <v>690</v>
      </c>
      <c r="T901" t="s">
        <v>687</v>
      </c>
      <c r="U901">
        <v>0</v>
      </c>
      <c r="V901" t="s">
        <v>687</v>
      </c>
      <c r="X901" t="s">
        <v>687</v>
      </c>
      <c r="Y901" t="s">
        <v>702</v>
      </c>
      <c r="Z901">
        <v>1</v>
      </c>
      <c r="AA901">
        <v>0</v>
      </c>
      <c r="AB901" t="s">
        <v>687</v>
      </c>
      <c r="AC901">
        <v>0</v>
      </c>
      <c r="AD901" t="s">
        <v>687</v>
      </c>
      <c r="AE901">
        <v>56000052</v>
      </c>
      <c r="AF901">
        <v>1</v>
      </c>
      <c r="AG901">
        <v>56000017</v>
      </c>
      <c r="AH901">
        <v>1</v>
      </c>
      <c r="AI901" s="2"/>
      <c r="AJ901" t="s">
        <v>1319</v>
      </c>
    </row>
    <row r="902" spans="1:36" x14ac:dyDescent="0.25">
      <c r="A902" t="s">
        <v>377</v>
      </c>
      <c r="B902">
        <v>788</v>
      </c>
      <c r="C902">
        <v>2</v>
      </c>
      <c r="D902" t="s">
        <v>895</v>
      </c>
      <c r="E902">
        <v>101</v>
      </c>
      <c r="F902">
        <v>9</v>
      </c>
      <c r="G902" t="s">
        <v>687</v>
      </c>
      <c r="H902" t="s">
        <v>691</v>
      </c>
      <c r="I902" t="s">
        <v>691</v>
      </c>
      <c r="J902" t="s">
        <v>687</v>
      </c>
      <c r="K902" t="s">
        <v>691</v>
      </c>
      <c r="L902" t="s">
        <v>687</v>
      </c>
      <c r="M902" t="s">
        <v>687</v>
      </c>
      <c r="N902" t="s">
        <v>687</v>
      </c>
      <c r="O902" t="s">
        <v>691</v>
      </c>
      <c r="P902" t="s">
        <v>687</v>
      </c>
      <c r="Q902" s="2">
        <v>0</v>
      </c>
      <c r="R902" t="s">
        <v>687</v>
      </c>
      <c r="S902" t="s">
        <v>687</v>
      </c>
      <c r="T902" t="s">
        <v>687</v>
      </c>
      <c r="U902">
        <v>0</v>
      </c>
      <c r="V902" t="s">
        <v>687</v>
      </c>
      <c r="X902" t="s">
        <v>687</v>
      </c>
      <c r="Y902" t="s">
        <v>691</v>
      </c>
      <c r="Z902">
        <v>1</v>
      </c>
      <c r="AA902">
        <v>0</v>
      </c>
      <c r="AB902" t="s">
        <v>687</v>
      </c>
      <c r="AC902">
        <v>0</v>
      </c>
      <c r="AD902" t="s">
        <v>687</v>
      </c>
      <c r="AE902">
        <v>53000044</v>
      </c>
      <c r="AF902">
        <v>1</v>
      </c>
      <c r="AG902">
        <v>53000036</v>
      </c>
      <c r="AH902">
        <v>1</v>
      </c>
      <c r="AI902" s="2"/>
      <c r="AJ902" t="s">
        <v>1318</v>
      </c>
    </row>
    <row r="903" spans="1:36" x14ac:dyDescent="0.25">
      <c r="A903" t="s">
        <v>763</v>
      </c>
      <c r="B903">
        <v>245</v>
      </c>
      <c r="C903">
        <v>1</v>
      </c>
      <c r="D903" t="s">
        <v>759</v>
      </c>
      <c r="E903">
        <v>479</v>
      </c>
      <c r="F903">
        <v>15</v>
      </c>
      <c r="G903" t="s">
        <v>691</v>
      </c>
      <c r="H903" t="s">
        <v>691</v>
      </c>
      <c r="I903" t="s">
        <v>691</v>
      </c>
      <c r="J903" t="s">
        <v>691</v>
      </c>
      <c r="K903" t="s">
        <v>691</v>
      </c>
      <c r="L903" t="s">
        <v>691</v>
      </c>
      <c r="M903" t="s">
        <v>687</v>
      </c>
      <c r="N903" t="s">
        <v>687</v>
      </c>
      <c r="O903" t="s">
        <v>687</v>
      </c>
      <c r="P903" t="s">
        <v>687</v>
      </c>
      <c r="Q903" s="2">
        <v>0</v>
      </c>
      <c r="R903" t="s">
        <v>728</v>
      </c>
      <c r="S903">
        <v>0</v>
      </c>
      <c r="T903" t="s">
        <v>728</v>
      </c>
      <c r="U903">
        <v>0</v>
      </c>
      <c r="V903" t="s">
        <v>728</v>
      </c>
      <c r="X903" t="s">
        <v>691</v>
      </c>
      <c r="Y903" t="s">
        <v>691</v>
      </c>
      <c r="Z903">
        <v>1</v>
      </c>
      <c r="AA903">
        <v>0</v>
      </c>
      <c r="AB903" t="s">
        <v>728</v>
      </c>
      <c r="AC903">
        <v>0</v>
      </c>
      <c r="AD903" t="s">
        <v>728</v>
      </c>
      <c r="AE903">
        <v>47000303</v>
      </c>
      <c r="AG903">
        <v>47000149</v>
      </c>
      <c r="AH903">
        <v>1</v>
      </c>
      <c r="AI903" s="2"/>
      <c r="AJ903" t="s">
        <v>1321</v>
      </c>
    </row>
    <row r="904" spans="1:36" x14ac:dyDescent="0.25">
      <c r="A904" t="s">
        <v>264</v>
      </c>
      <c r="B904">
        <v>578</v>
      </c>
      <c r="C904">
        <v>1</v>
      </c>
      <c r="D904" t="s">
        <v>745</v>
      </c>
      <c r="E904">
        <v>706</v>
      </c>
      <c r="F904">
        <v>9</v>
      </c>
      <c r="G904" t="s">
        <v>687</v>
      </c>
      <c r="H904" t="s">
        <v>702</v>
      </c>
      <c r="I904" t="s">
        <v>691</v>
      </c>
      <c r="J904" t="s">
        <v>687</v>
      </c>
      <c r="K904" t="s">
        <v>691</v>
      </c>
      <c r="L904" t="s">
        <v>687</v>
      </c>
      <c r="M904" t="s">
        <v>687</v>
      </c>
      <c r="N904" t="s">
        <v>687</v>
      </c>
      <c r="O904" t="s">
        <v>691</v>
      </c>
      <c r="P904" t="s">
        <v>687</v>
      </c>
      <c r="Q904" s="2">
        <v>0</v>
      </c>
      <c r="R904" t="s">
        <v>687</v>
      </c>
      <c r="S904">
        <v>0</v>
      </c>
      <c r="T904" t="s">
        <v>687</v>
      </c>
      <c r="U904">
        <v>0</v>
      </c>
      <c r="V904" t="s">
        <v>687</v>
      </c>
      <c r="X904" t="s">
        <v>687</v>
      </c>
      <c r="Y904" t="s">
        <v>702</v>
      </c>
      <c r="Z904">
        <v>1</v>
      </c>
      <c r="AA904">
        <v>0</v>
      </c>
      <c r="AB904" t="s">
        <v>687</v>
      </c>
      <c r="AC904">
        <v>0</v>
      </c>
      <c r="AD904" t="s">
        <v>687</v>
      </c>
      <c r="AE904">
        <v>21001565</v>
      </c>
      <c r="AG904">
        <v>24000008</v>
      </c>
      <c r="AH904">
        <v>1</v>
      </c>
      <c r="AI904" s="2"/>
      <c r="AJ904" t="s">
        <v>1318</v>
      </c>
    </row>
    <row r="905" spans="1:36" x14ac:dyDescent="0.25">
      <c r="A905" t="s">
        <v>442</v>
      </c>
      <c r="B905">
        <v>910</v>
      </c>
      <c r="C905">
        <v>2</v>
      </c>
      <c r="D905" t="s">
        <v>900</v>
      </c>
      <c r="E905">
        <v>329</v>
      </c>
      <c r="F905">
        <v>9</v>
      </c>
      <c r="G905" t="s">
        <v>687</v>
      </c>
      <c r="H905" t="s">
        <v>691</v>
      </c>
      <c r="I905" t="s">
        <v>691</v>
      </c>
      <c r="J905" t="s">
        <v>687</v>
      </c>
      <c r="K905" t="s">
        <v>691</v>
      </c>
      <c r="L905" t="s">
        <v>687</v>
      </c>
      <c r="M905" t="s">
        <v>687</v>
      </c>
      <c r="N905" t="s">
        <v>687</v>
      </c>
      <c r="O905" t="s">
        <v>691</v>
      </c>
      <c r="P905" t="s">
        <v>687</v>
      </c>
      <c r="Q905" s="2">
        <v>0</v>
      </c>
      <c r="R905" t="s">
        <v>687</v>
      </c>
      <c r="S905" t="s">
        <v>687</v>
      </c>
      <c r="T905" t="s">
        <v>687</v>
      </c>
      <c r="U905">
        <v>0</v>
      </c>
      <c r="V905" t="s">
        <v>687</v>
      </c>
      <c r="X905" t="s">
        <v>687</v>
      </c>
      <c r="Y905" t="s">
        <v>691</v>
      </c>
      <c r="Z905">
        <v>1</v>
      </c>
      <c r="AA905">
        <v>0</v>
      </c>
      <c r="AB905" t="s">
        <v>687</v>
      </c>
      <c r="AC905">
        <v>0</v>
      </c>
      <c r="AD905" t="s">
        <v>687</v>
      </c>
      <c r="AE905">
        <v>57000259</v>
      </c>
      <c r="AF905">
        <v>1</v>
      </c>
      <c r="AG905">
        <v>57000119</v>
      </c>
      <c r="AH905">
        <v>1</v>
      </c>
      <c r="AI905" s="2"/>
      <c r="AJ905" t="s">
        <v>1318</v>
      </c>
    </row>
    <row r="906" spans="1:36" x14ac:dyDescent="0.25">
      <c r="A906" t="s">
        <v>5</v>
      </c>
      <c r="B906">
        <v>26</v>
      </c>
      <c r="C906">
        <v>1</v>
      </c>
      <c r="D906" t="s">
        <v>686</v>
      </c>
      <c r="E906">
        <v>787</v>
      </c>
      <c r="F906">
        <v>10</v>
      </c>
      <c r="G906" t="s">
        <v>687</v>
      </c>
      <c r="H906" t="s">
        <v>687</v>
      </c>
      <c r="I906" t="s">
        <v>688</v>
      </c>
      <c r="J906" t="s">
        <v>687</v>
      </c>
      <c r="K906" t="s">
        <v>688</v>
      </c>
      <c r="L906" t="s">
        <v>687</v>
      </c>
      <c r="M906" t="s">
        <v>687</v>
      </c>
      <c r="N906" t="s">
        <v>687</v>
      </c>
      <c r="O906" t="s">
        <v>688</v>
      </c>
      <c r="P906" t="s">
        <v>687</v>
      </c>
      <c r="Q906" s="2">
        <v>0</v>
      </c>
      <c r="R906" t="s">
        <v>687</v>
      </c>
      <c r="S906" t="s">
        <v>688</v>
      </c>
      <c r="T906" t="s">
        <v>687</v>
      </c>
      <c r="U906">
        <v>0</v>
      </c>
      <c r="V906" t="s">
        <v>687</v>
      </c>
      <c r="X906" t="s">
        <v>687</v>
      </c>
      <c r="Y906" t="s">
        <v>687</v>
      </c>
      <c r="Z906">
        <v>1</v>
      </c>
      <c r="AA906">
        <v>0</v>
      </c>
      <c r="AB906" t="s">
        <v>687</v>
      </c>
      <c r="AC906">
        <v>0</v>
      </c>
      <c r="AD906" t="s">
        <v>687</v>
      </c>
      <c r="AE906">
        <v>1000199</v>
      </c>
      <c r="AF906">
        <v>1</v>
      </c>
      <c r="AG906">
        <v>1000027</v>
      </c>
      <c r="AH906">
        <v>1</v>
      </c>
      <c r="AI906" s="2"/>
      <c r="AJ906" t="s">
        <v>1320</v>
      </c>
    </row>
    <row r="907" spans="1:36" x14ac:dyDescent="0.25">
      <c r="A907" t="s">
        <v>704</v>
      </c>
      <c r="B907">
        <v>27</v>
      </c>
      <c r="C907">
        <v>1</v>
      </c>
      <c r="D907" t="s">
        <v>686</v>
      </c>
      <c r="E907">
        <v>860</v>
      </c>
      <c r="F907">
        <v>9</v>
      </c>
      <c r="G907" t="s">
        <v>687</v>
      </c>
      <c r="H907" t="s">
        <v>1303</v>
      </c>
      <c r="I907">
        <v>0</v>
      </c>
      <c r="J907" t="s">
        <v>687</v>
      </c>
      <c r="K907">
        <v>0</v>
      </c>
      <c r="L907" t="s">
        <v>687</v>
      </c>
      <c r="M907">
        <v>0</v>
      </c>
      <c r="N907" t="s">
        <v>687</v>
      </c>
      <c r="O907">
        <v>0</v>
      </c>
      <c r="P907" t="s">
        <v>687</v>
      </c>
      <c r="Q907" s="2">
        <v>0</v>
      </c>
      <c r="R907" t="s">
        <v>687</v>
      </c>
      <c r="S907">
        <v>0</v>
      </c>
      <c r="T907" t="s">
        <v>687</v>
      </c>
      <c r="U907">
        <v>0</v>
      </c>
      <c r="V907" t="s">
        <v>687</v>
      </c>
      <c r="X907" t="s">
        <v>687</v>
      </c>
      <c r="Y907">
        <v>0</v>
      </c>
      <c r="AA907">
        <v>0</v>
      </c>
      <c r="AB907" t="s">
        <v>687</v>
      </c>
      <c r="AC907">
        <v>0</v>
      </c>
      <c r="AD907" t="s">
        <v>687</v>
      </c>
      <c r="AE907">
        <v>4000082</v>
      </c>
      <c r="AG907">
        <v>4000006</v>
      </c>
      <c r="AI907" s="2"/>
      <c r="AJ907" t="s">
        <v>1319</v>
      </c>
    </row>
    <row r="908" spans="1:36" x14ac:dyDescent="0.25">
      <c r="A908" t="s">
        <v>161</v>
      </c>
      <c r="B908">
        <v>404</v>
      </c>
      <c r="C908">
        <v>1</v>
      </c>
      <c r="D908" t="s">
        <v>764</v>
      </c>
      <c r="E908">
        <v>791</v>
      </c>
      <c r="F908">
        <v>9</v>
      </c>
      <c r="G908" t="s">
        <v>687</v>
      </c>
      <c r="H908" t="s">
        <v>702</v>
      </c>
      <c r="I908" t="s">
        <v>691</v>
      </c>
      <c r="J908" t="s">
        <v>687</v>
      </c>
      <c r="K908" t="s">
        <v>691</v>
      </c>
      <c r="L908" t="s">
        <v>687</v>
      </c>
      <c r="M908" t="s">
        <v>687</v>
      </c>
      <c r="N908" t="s">
        <v>687</v>
      </c>
      <c r="O908" t="s">
        <v>687</v>
      </c>
      <c r="P908" t="s">
        <v>687</v>
      </c>
      <c r="Q908" s="2">
        <v>0</v>
      </c>
      <c r="R908" t="s">
        <v>687</v>
      </c>
      <c r="S908">
        <v>0</v>
      </c>
      <c r="T908" t="s">
        <v>687</v>
      </c>
      <c r="U908">
        <v>0</v>
      </c>
      <c r="V908" t="s">
        <v>687</v>
      </c>
      <c r="X908" t="s">
        <v>687</v>
      </c>
      <c r="Y908" t="s">
        <v>702</v>
      </c>
      <c r="Z908">
        <v>1</v>
      </c>
      <c r="AA908">
        <v>0</v>
      </c>
      <c r="AB908" t="s">
        <v>687</v>
      </c>
      <c r="AC908">
        <v>0</v>
      </c>
      <c r="AD908" t="s">
        <v>687</v>
      </c>
      <c r="AE908" t="s">
        <v>806</v>
      </c>
      <c r="AG908">
        <v>18000022</v>
      </c>
      <c r="AH908">
        <v>1</v>
      </c>
      <c r="AI908" s="2"/>
      <c r="AJ908" t="s">
        <v>1318</v>
      </c>
    </row>
    <row r="909" spans="1:36" x14ac:dyDescent="0.25">
      <c r="A909" t="s">
        <v>55</v>
      </c>
      <c r="B909">
        <v>156</v>
      </c>
      <c r="C909">
        <v>1</v>
      </c>
      <c r="D909" t="s">
        <v>729</v>
      </c>
      <c r="E909">
        <v>580</v>
      </c>
      <c r="F909">
        <v>11</v>
      </c>
      <c r="G909" t="s">
        <v>687</v>
      </c>
      <c r="H909" t="s">
        <v>702</v>
      </c>
      <c r="I909" t="s">
        <v>691</v>
      </c>
      <c r="J909" t="s">
        <v>687</v>
      </c>
      <c r="K909" t="s">
        <v>691</v>
      </c>
      <c r="L909" t="s">
        <v>687</v>
      </c>
      <c r="M909" t="s">
        <v>687</v>
      </c>
      <c r="N909" t="s">
        <v>687</v>
      </c>
      <c r="O909" t="s">
        <v>691</v>
      </c>
      <c r="P909" t="s">
        <v>687</v>
      </c>
      <c r="Q909" s="2">
        <v>0</v>
      </c>
      <c r="R909" t="s">
        <v>687</v>
      </c>
      <c r="S909">
        <v>0</v>
      </c>
      <c r="T909" t="s">
        <v>687</v>
      </c>
      <c r="U909">
        <v>0</v>
      </c>
      <c r="V909" t="s">
        <v>687</v>
      </c>
      <c r="X909" t="s">
        <v>687</v>
      </c>
      <c r="Y909" t="s">
        <v>702</v>
      </c>
      <c r="Z909">
        <v>2</v>
      </c>
      <c r="AA909">
        <v>0</v>
      </c>
      <c r="AB909" t="s">
        <v>687</v>
      </c>
      <c r="AC909" t="s">
        <v>690</v>
      </c>
      <c r="AD909" t="s">
        <v>687</v>
      </c>
      <c r="AE909">
        <v>41000147</v>
      </c>
      <c r="AF909">
        <v>1</v>
      </c>
      <c r="AG909">
        <v>41000009</v>
      </c>
      <c r="AH909">
        <v>1</v>
      </c>
      <c r="AI909" s="2"/>
      <c r="AJ909" t="s">
        <v>1318</v>
      </c>
    </row>
    <row r="910" spans="1:36" x14ac:dyDescent="0.25">
      <c r="A910" t="s">
        <v>56</v>
      </c>
      <c r="B910">
        <v>157</v>
      </c>
      <c r="C910">
        <v>1</v>
      </c>
      <c r="D910" t="s">
        <v>729</v>
      </c>
      <c r="E910">
        <v>510</v>
      </c>
      <c r="F910">
        <v>9</v>
      </c>
      <c r="G910" t="s">
        <v>687</v>
      </c>
      <c r="H910" t="s">
        <v>702</v>
      </c>
      <c r="I910" t="s">
        <v>691</v>
      </c>
      <c r="J910" t="s">
        <v>687</v>
      </c>
      <c r="K910" t="s">
        <v>691</v>
      </c>
      <c r="L910" t="s">
        <v>687</v>
      </c>
      <c r="M910" t="s">
        <v>687</v>
      </c>
      <c r="N910" t="s">
        <v>687</v>
      </c>
      <c r="O910" t="s">
        <v>691</v>
      </c>
      <c r="P910" t="s">
        <v>687</v>
      </c>
      <c r="Q910" s="2">
        <v>0</v>
      </c>
      <c r="R910" t="s">
        <v>687</v>
      </c>
      <c r="S910" t="s">
        <v>690</v>
      </c>
      <c r="T910" t="s">
        <v>687</v>
      </c>
      <c r="U910">
        <v>0</v>
      </c>
      <c r="V910" t="s">
        <v>687</v>
      </c>
      <c r="X910" t="s">
        <v>687</v>
      </c>
      <c r="Y910" t="s">
        <v>690</v>
      </c>
      <c r="Z910">
        <v>1</v>
      </c>
      <c r="AA910">
        <v>0</v>
      </c>
      <c r="AB910" t="s">
        <v>687</v>
      </c>
      <c r="AC910" t="s">
        <v>702</v>
      </c>
      <c r="AD910" t="s">
        <v>687</v>
      </c>
      <c r="AE910">
        <v>37000076</v>
      </c>
      <c r="AF910">
        <v>1</v>
      </c>
      <c r="AG910">
        <v>37000126</v>
      </c>
      <c r="AH910">
        <v>1</v>
      </c>
      <c r="AI910" s="2"/>
      <c r="AJ910" t="s">
        <v>1318</v>
      </c>
    </row>
    <row r="911" spans="1:36" x14ac:dyDescent="0.25">
      <c r="A911" t="s">
        <v>727</v>
      </c>
      <c r="B911">
        <v>90</v>
      </c>
      <c r="C911">
        <v>1</v>
      </c>
      <c r="D911" t="s">
        <v>708</v>
      </c>
      <c r="E911">
        <v>510</v>
      </c>
      <c r="F911">
        <v>2</v>
      </c>
      <c r="G911" t="s">
        <v>687</v>
      </c>
      <c r="H911" t="s">
        <v>691</v>
      </c>
      <c r="I911" t="s">
        <v>688</v>
      </c>
      <c r="J911" t="s">
        <v>687</v>
      </c>
      <c r="K911" t="s">
        <v>687</v>
      </c>
      <c r="L911" t="s">
        <v>687</v>
      </c>
      <c r="M911" t="s">
        <v>687</v>
      </c>
      <c r="N911" t="s">
        <v>687</v>
      </c>
      <c r="O911" t="s">
        <v>688</v>
      </c>
      <c r="P911" t="s">
        <v>687</v>
      </c>
      <c r="Q911" s="2">
        <v>0</v>
      </c>
      <c r="R911" t="s">
        <v>687</v>
      </c>
      <c r="S911">
        <v>0</v>
      </c>
      <c r="T911" t="s">
        <v>687</v>
      </c>
      <c r="U911">
        <v>0</v>
      </c>
      <c r="V911" t="s">
        <v>687</v>
      </c>
      <c r="X911" t="s">
        <v>687</v>
      </c>
      <c r="Y911" t="s">
        <v>687</v>
      </c>
      <c r="Z911">
        <v>1</v>
      </c>
      <c r="AA911">
        <v>0</v>
      </c>
      <c r="AB911" t="s">
        <v>687</v>
      </c>
      <c r="AC911">
        <v>0</v>
      </c>
      <c r="AD911" t="s">
        <v>687</v>
      </c>
      <c r="AE911">
        <v>37000119</v>
      </c>
      <c r="AG911">
        <v>37000030</v>
      </c>
      <c r="AH911">
        <v>1</v>
      </c>
      <c r="AI911" s="2"/>
      <c r="AJ911" t="s">
        <v>1320</v>
      </c>
    </row>
    <row r="912" spans="1:36" x14ac:dyDescent="0.25">
      <c r="A912" t="s">
        <v>443</v>
      </c>
      <c r="B912">
        <v>912</v>
      </c>
      <c r="C912">
        <v>2</v>
      </c>
      <c r="D912" t="s">
        <v>900</v>
      </c>
      <c r="E912">
        <v>330</v>
      </c>
      <c r="F912">
        <v>9</v>
      </c>
      <c r="G912" t="s">
        <v>687</v>
      </c>
      <c r="H912" t="s">
        <v>690</v>
      </c>
      <c r="I912" t="s">
        <v>687</v>
      </c>
      <c r="J912" t="s">
        <v>687</v>
      </c>
      <c r="K912" t="s">
        <v>691</v>
      </c>
      <c r="L912" t="s">
        <v>687</v>
      </c>
      <c r="M912" t="s">
        <v>687</v>
      </c>
      <c r="N912" t="s">
        <v>687</v>
      </c>
      <c r="O912" t="s">
        <v>691</v>
      </c>
      <c r="P912" t="s">
        <v>687</v>
      </c>
      <c r="Q912" s="2">
        <v>0</v>
      </c>
      <c r="R912" t="s">
        <v>687</v>
      </c>
      <c r="S912" t="s">
        <v>690</v>
      </c>
      <c r="T912" t="s">
        <v>687</v>
      </c>
      <c r="U912">
        <v>0</v>
      </c>
      <c r="V912" t="s">
        <v>687</v>
      </c>
      <c r="X912" t="s">
        <v>687</v>
      </c>
      <c r="Y912" t="s">
        <v>691</v>
      </c>
      <c r="Z912">
        <v>1</v>
      </c>
      <c r="AA912">
        <v>0</v>
      </c>
      <c r="AB912" t="s">
        <v>687</v>
      </c>
      <c r="AC912">
        <v>0</v>
      </c>
      <c r="AD912" t="s">
        <v>687</v>
      </c>
      <c r="AE912">
        <v>56000078</v>
      </c>
      <c r="AF912">
        <v>1</v>
      </c>
      <c r="AG912">
        <v>56000028</v>
      </c>
      <c r="AH912">
        <v>1</v>
      </c>
      <c r="AI912" s="2"/>
      <c r="AJ912" t="s">
        <v>1318</v>
      </c>
    </row>
    <row r="913" spans="1:36" x14ac:dyDescent="0.25">
      <c r="A913" t="s">
        <v>238</v>
      </c>
      <c r="B913">
        <v>538</v>
      </c>
      <c r="C913">
        <v>1</v>
      </c>
      <c r="D913" t="s">
        <v>757</v>
      </c>
      <c r="E913">
        <v>791</v>
      </c>
      <c r="F913">
        <v>10</v>
      </c>
      <c r="G913" t="s">
        <v>687</v>
      </c>
      <c r="H913" t="s">
        <v>702</v>
      </c>
      <c r="I913" t="s">
        <v>687</v>
      </c>
      <c r="J913" t="s">
        <v>687</v>
      </c>
      <c r="K913" t="s">
        <v>687</v>
      </c>
      <c r="L913" t="s">
        <v>687</v>
      </c>
      <c r="M913" t="s">
        <v>687</v>
      </c>
      <c r="N913" t="s">
        <v>687</v>
      </c>
      <c r="O913" t="s">
        <v>687</v>
      </c>
      <c r="P913" t="s">
        <v>687</v>
      </c>
      <c r="Q913" s="2">
        <v>0</v>
      </c>
      <c r="R913">
        <v>0</v>
      </c>
      <c r="S913">
        <v>0</v>
      </c>
      <c r="T913">
        <v>0</v>
      </c>
      <c r="U913" t="s">
        <v>691</v>
      </c>
      <c r="V913" t="s">
        <v>687</v>
      </c>
      <c r="X913" t="s">
        <v>687</v>
      </c>
      <c r="Y913" t="s">
        <v>691</v>
      </c>
      <c r="Z913">
        <v>2</v>
      </c>
      <c r="AA913">
        <v>0</v>
      </c>
      <c r="AB913" t="s">
        <v>687</v>
      </c>
      <c r="AC913" t="s">
        <v>702</v>
      </c>
      <c r="AD913" t="s">
        <v>687</v>
      </c>
      <c r="AE913">
        <v>21001620</v>
      </c>
      <c r="AF913">
        <v>1</v>
      </c>
      <c r="AG913">
        <v>21000279</v>
      </c>
      <c r="AH913">
        <v>1</v>
      </c>
      <c r="AI913" s="2"/>
      <c r="AJ913" t="s">
        <v>1318</v>
      </c>
    </row>
    <row r="914" spans="1:36" x14ac:dyDescent="0.25">
      <c r="A914" t="s">
        <v>239</v>
      </c>
      <c r="B914">
        <v>539</v>
      </c>
      <c r="C914">
        <v>1</v>
      </c>
      <c r="D914" t="s">
        <v>757</v>
      </c>
      <c r="E914">
        <v>791</v>
      </c>
      <c r="F914">
        <v>10</v>
      </c>
      <c r="G914" t="s">
        <v>687</v>
      </c>
      <c r="H914" t="s">
        <v>702</v>
      </c>
      <c r="I914" t="s">
        <v>691</v>
      </c>
      <c r="J914" t="s">
        <v>687</v>
      </c>
      <c r="K914" t="s">
        <v>687</v>
      </c>
      <c r="L914" t="s">
        <v>687</v>
      </c>
      <c r="M914" t="s">
        <v>687</v>
      </c>
      <c r="N914" t="s">
        <v>687</v>
      </c>
      <c r="O914" t="s">
        <v>687</v>
      </c>
      <c r="P914" t="s">
        <v>687</v>
      </c>
      <c r="Q914" s="2">
        <v>0</v>
      </c>
      <c r="R914">
        <v>0</v>
      </c>
      <c r="S914">
        <v>0</v>
      </c>
      <c r="T914">
        <v>0</v>
      </c>
      <c r="U914" t="s">
        <v>687</v>
      </c>
      <c r="V914" t="s">
        <v>687</v>
      </c>
      <c r="X914" t="s">
        <v>687</v>
      </c>
      <c r="Y914" t="s">
        <v>691</v>
      </c>
      <c r="Z914">
        <v>2</v>
      </c>
      <c r="AA914">
        <v>0</v>
      </c>
      <c r="AB914" t="s">
        <v>687</v>
      </c>
      <c r="AC914" t="s">
        <v>702</v>
      </c>
      <c r="AD914" t="s">
        <v>687</v>
      </c>
      <c r="AE914">
        <v>21001621</v>
      </c>
      <c r="AF914">
        <v>1</v>
      </c>
      <c r="AG914">
        <v>21000280</v>
      </c>
      <c r="AH914">
        <v>1</v>
      </c>
      <c r="AI914" s="2"/>
      <c r="AJ914" t="s">
        <v>1318</v>
      </c>
    </row>
    <row r="915" spans="1:36" x14ac:dyDescent="0.25">
      <c r="A915" t="s">
        <v>240</v>
      </c>
      <c r="B915">
        <v>540</v>
      </c>
      <c r="C915">
        <v>1</v>
      </c>
      <c r="D915" t="s">
        <v>757</v>
      </c>
      <c r="E915">
        <v>740</v>
      </c>
      <c r="F915">
        <v>5</v>
      </c>
      <c r="G915" t="s">
        <v>687</v>
      </c>
      <c r="H915" t="s">
        <v>1303</v>
      </c>
      <c r="I915">
        <v>0</v>
      </c>
      <c r="J915" t="s">
        <v>687</v>
      </c>
      <c r="K915">
        <v>0</v>
      </c>
      <c r="L915" t="s">
        <v>687</v>
      </c>
      <c r="M915">
        <v>0</v>
      </c>
      <c r="N915" t="s">
        <v>687</v>
      </c>
      <c r="O915">
        <v>0</v>
      </c>
      <c r="P915" t="s">
        <v>687</v>
      </c>
      <c r="Q915" s="2">
        <v>0</v>
      </c>
      <c r="R915" t="s">
        <v>687</v>
      </c>
      <c r="S915">
        <v>0</v>
      </c>
      <c r="T915" t="s">
        <v>687</v>
      </c>
      <c r="U915">
        <v>0</v>
      </c>
      <c r="V915" t="s">
        <v>687</v>
      </c>
      <c r="X915" t="s">
        <v>687</v>
      </c>
      <c r="Y915">
        <v>0</v>
      </c>
      <c r="AA915">
        <v>0</v>
      </c>
      <c r="AB915" t="s">
        <v>687</v>
      </c>
      <c r="AC915">
        <v>0</v>
      </c>
      <c r="AD915" t="s">
        <v>687</v>
      </c>
      <c r="AE915">
        <v>21006499</v>
      </c>
      <c r="AG915">
        <v>21000391</v>
      </c>
      <c r="AI915" s="2"/>
      <c r="AJ915" t="s">
        <v>1319</v>
      </c>
    </row>
    <row r="916" spans="1:36" x14ac:dyDescent="0.25">
      <c r="A916" t="s">
        <v>1144</v>
      </c>
      <c r="B916">
        <v>11506</v>
      </c>
      <c r="C916">
        <v>1</v>
      </c>
      <c r="D916" t="s">
        <v>759</v>
      </c>
      <c r="E916">
        <v>479</v>
      </c>
      <c r="F916">
        <v>11</v>
      </c>
      <c r="G916" t="s">
        <v>687</v>
      </c>
      <c r="H916" t="s">
        <v>691</v>
      </c>
      <c r="I916" t="s">
        <v>687</v>
      </c>
      <c r="J916" t="s">
        <v>687</v>
      </c>
      <c r="K916" t="s">
        <v>691</v>
      </c>
      <c r="L916" t="s">
        <v>687</v>
      </c>
      <c r="M916" t="s">
        <v>687</v>
      </c>
      <c r="N916" t="s">
        <v>687</v>
      </c>
      <c r="O916" t="s">
        <v>691</v>
      </c>
      <c r="P916" t="s">
        <v>687</v>
      </c>
      <c r="Q916" s="2">
        <v>0</v>
      </c>
      <c r="R916" t="s">
        <v>687</v>
      </c>
      <c r="S916">
        <v>0</v>
      </c>
      <c r="T916" t="s">
        <v>687</v>
      </c>
      <c r="U916">
        <v>0</v>
      </c>
      <c r="V916" t="s">
        <v>687</v>
      </c>
      <c r="X916" t="s">
        <v>687</v>
      </c>
      <c r="Y916" t="s">
        <v>691</v>
      </c>
      <c r="Z916">
        <v>2</v>
      </c>
      <c r="AA916">
        <v>0</v>
      </c>
      <c r="AB916" t="s">
        <v>687</v>
      </c>
      <c r="AC916" t="s">
        <v>691</v>
      </c>
      <c r="AD916" t="s">
        <v>687</v>
      </c>
      <c r="AE916">
        <v>47000169</v>
      </c>
      <c r="AF916">
        <v>1</v>
      </c>
      <c r="AG916">
        <v>47000021</v>
      </c>
      <c r="AH916">
        <v>1</v>
      </c>
      <c r="AI916" s="2"/>
      <c r="AJ916" t="s">
        <v>1318</v>
      </c>
    </row>
    <row r="917" spans="1:36" x14ac:dyDescent="0.25">
      <c r="A917" t="s">
        <v>378</v>
      </c>
      <c r="B917">
        <v>789</v>
      </c>
      <c r="C917">
        <v>2</v>
      </c>
      <c r="D917" t="s">
        <v>895</v>
      </c>
      <c r="E917">
        <v>230</v>
      </c>
      <c r="F917">
        <v>10</v>
      </c>
      <c r="G917" t="s">
        <v>687</v>
      </c>
      <c r="H917" t="s">
        <v>702</v>
      </c>
      <c r="I917" t="s">
        <v>691</v>
      </c>
      <c r="J917" t="s">
        <v>687</v>
      </c>
      <c r="K917" t="s">
        <v>691</v>
      </c>
      <c r="L917" t="s">
        <v>687</v>
      </c>
      <c r="M917" t="s">
        <v>687</v>
      </c>
      <c r="N917" t="s">
        <v>687</v>
      </c>
      <c r="O917" t="s">
        <v>691</v>
      </c>
      <c r="P917" t="s">
        <v>687</v>
      </c>
      <c r="Q917" s="2">
        <v>0</v>
      </c>
      <c r="R917" t="s">
        <v>687</v>
      </c>
      <c r="S917">
        <v>0</v>
      </c>
      <c r="T917" t="s">
        <v>687</v>
      </c>
      <c r="U917">
        <v>0</v>
      </c>
      <c r="V917" t="s">
        <v>687</v>
      </c>
      <c r="X917" t="s">
        <v>687</v>
      </c>
      <c r="Y917" t="s">
        <v>702</v>
      </c>
      <c r="Z917">
        <v>1</v>
      </c>
      <c r="AA917">
        <v>0</v>
      </c>
      <c r="AB917" t="s">
        <v>687</v>
      </c>
      <c r="AC917">
        <v>0</v>
      </c>
      <c r="AD917" t="s">
        <v>687</v>
      </c>
      <c r="AE917">
        <v>50000418</v>
      </c>
      <c r="AG917">
        <v>50000039</v>
      </c>
      <c r="AH917">
        <v>1</v>
      </c>
      <c r="AI917" s="2"/>
      <c r="AJ917" t="s">
        <v>1318</v>
      </c>
    </row>
    <row r="918" spans="1:36" x14ac:dyDescent="0.25">
      <c r="A918" t="s">
        <v>241</v>
      </c>
      <c r="B918">
        <v>541</v>
      </c>
      <c r="C918">
        <v>1</v>
      </c>
      <c r="D918" t="s">
        <v>757</v>
      </c>
      <c r="E918">
        <v>740</v>
      </c>
      <c r="F918">
        <v>9</v>
      </c>
      <c r="G918" t="s">
        <v>687</v>
      </c>
      <c r="H918" t="s">
        <v>690</v>
      </c>
      <c r="I918" t="s">
        <v>688</v>
      </c>
      <c r="J918" t="s">
        <v>687</v>
      </c>
      <c r="K918" t="s">
        <v>688</v>
      </c>
      <c r="L918" t="s">
        <v>687</v>
      </c>
      <c r="M918" t="s">
        <v>687</v>
      </c>
      <c r="N918" t="s">
        <v>687</v>
      </c>
      <c r="O918" t="s">
        <v>688</v>
      </c>
      <c r="P918" t="s">
        <v>687</v>
      </c>
      <c r="Q918" s="2">
        <v>0</v>
      </c>
      <c r="R918" t="s">
        <v>687</v>
      </c>
      <c r="S918" t="s">
        <v>687</v>
      </c>
      <c r="T918" t="s">
        <v>687</v>
      </c>
      <c r="U918">
        <v>0</v>
      </c>
      <c r="V918" t="s">
        <v>687</v>
      </c>
      <c r="X918" t="s">
        <v>687</v>
      </c>
      <c r="Y918" t="s">
        <v>688</v>
      </c>
      <c r="Z918">
        <v>1</v>
      </c>
      <c r="AA918">
        <v>0</v>
      </c>
      <c r="AB918" t="s">
        <v>687</v>
      </c>
      <c r="AC918" t="s">
        <v>690</v>
      </c>
      <c r="AD918" t="s">
        <v>687</v>
      </c>
      <c r="AE918">
        <v>21001749</v>
      </c>
      <c r="AF918">
        <v>1</v>
      </c>
      <c r="AG918">
        <v>21000813</v>
      </c>
      <c r="AH918">
        <v>1</v>
      </c>
      <c r="AI918" s="2"/>
      <c r="AJ918" t="s">
        <v>1318</v>
      </c>
    </row>
    <row r="919" spans="1:36" x14ac:dyDescent="0.25">
      <c r="A919" t="s">
        <v>348</v>
      </c>
      <c r="B919">
        <v>736</v>
      </c>
      <c r="C919">
        <v>2</v>
      </c>
      <c r="D919" t="s">
        <v>896</v>
      </c>
      <c r="E919">
        <v>240</v>
      </c>
      <c r="F919">
        <v>9</v>
      </c>
      <c r="G919" t="s">
        <v>687</v>
      </c>
      <c r="H919" t="s">
        <v>690</v>
      </c>
      <c r="I919" t="s">
        <v>691</v>
      </c>
      <c r="J919" t="s">
        <v>687</v>
      </c>
      <c r="K919" t="s">
        <v>691</v>
      </c>
      <c r="L919" t="s">
        <v>687</v>
      </c>
      <c r="M919" t="s">
        <v>687</v>
      </c>
      <c r="N919" t="s">
        <v>687</v>
      </c>
      <c r="O919" t="s">
        <v>691</v>
      </c>
      <c r="P919" t="s">
        <v>687</v>
      </c>
      <c r="Q919" s="2">
        <v>0</v>
      </c>
      <c r="R919" t="s">
        <v>687</v>
      </c>
      <c r="S919" t="s">
        <v>690</v>
      </c>
      <c r="T919" t="s">
        <v>687</v>
      </c>
      <c r="U919">
        <v>0</v>
      </c>
      <c r="V919" t="s">
        <v>687</v>
      </c>
      <c r="X919" t="s">
        <v>687</v>
      </c>
      <c r="Y919" t="s">
        <v>687</v>
      </c>
      <c r="Z919">
        <v>1</v>
      </c>
      <c r="AA919">
        <v>0</v>
      </c>
      <c r="AB919" t="s">
        <v>687</v>
      </c>
      <c r="AC919">
        <v>0</v>
      </c>
      <c r="AD919" t="s">
        <v>687</v>
      </c>
      <c r="AE919">
        <v>52000252</v>
      </c>
      <c r="AF919">
        <v>1</v>
      </c>
      <c r="AG919">
        <v>52000147</v>
      </c>
      <c r="AH919">
        <v>1</v>
      </c>
      <c r="AI919" s="2"/>
      <c r="AJ919" t="s">
        <v>1318</v>
      </c>
    </row>
    <row r="920" spans="1:36" x14ac:dyDescent="0.25">
      <c r="A920" t="s">
        <v>242</v>
      </c>
      <c r="B920">
        <v>542</v>
      </c>
      <c r="C920">
        <v>1</v>
      </c>
      <c r="D920" t="s">
        <v>757</v>
      </c>
      <c r="E920">
        <v>740</v>
      </c>
      <c r="F920">
        <v>6</v>
      </c>
      <c r="G920" t="s">
        <v>687</v>
      </c>
      <c r="H920" t="s">
        <v>687</v>
      </c>
      <c r="I920" t="s">
        <v>688</v>
      </c>
      <c r="J920" t="s">
        <v>687</v>
      </c>
      <c r="K920" t="s">
        <v>687</v>
      </c>
      <c r="L920" t="s">
        <v>687</v>
      </c>
      <c r="M920" t="s">
        <v>687</v>
      </c>
      <c r="N920" t="s">
        <v>687</v>
      </c>
      <c r="O920" t="s">
        <v>688</v>
      </c>
      <c r="P920" t="s">
        <v>687</v>
      </c>
      <c r="Q920" s="2">
        <v>0</v>
      </c>
      <c r="R920" t="s">
        <v>687</v>
      </c>
      <c r="S920">
        <v>0</v>
      </c>
      <c r="T920" t="s">
        <v>687</v>
      </c>
      <c r="U920">
        <v>0</v>
      </c>
      <c r="V920" t="s">
        <v>687</v>
      </c>
      <c r="X920" t="s">
        <v>687</v>
      </c>
      <c r="Y920" t="s">
        <v>687</v>
      </c>
      <c r="Z920">
        <v>1</v>
      </c>
      <c r="AA920">
        <v>0</v>
      </c>
      <c r="AB920" t="s">
        <v>687</v>
      </c>
      <c r="AC920">
        <v>0</v>
      </c>
      <c r="AD920" t="s">
        <v>687</v>
      </c>
      <c r="AE920">
        <v>21001743</v>
      </c>
      <c r="AG920">
        <v>21000372</v>
      </c>
      <c r="AH920">
        <v>1</v>
      </c>
      <c r="AI920" s="2"/>
      <c r="AJ920" s="11" t="s">
        <v>1319</v>
      </c>
    </row>
    <row r="921" spans="1:36" x14ac:dyDescent="0.25">
      <c r="A921" t="s">
        <v>243</v>
      </c>
      <c r="B921">
        <v>543</v>
      </c>
      <c r="C921">
        <v>1</v>
      </c>
      <c r="D921" t="s">
        <v>757</v>
      </c>
      <c r="E921">
        <v>746</v>
      </c>
      <c r="F921">
        <v>9</v>
      </c>
      <c r="G921" t="s">
        <v>687</v>
      </c>
      <c r="H921" t="s">
        <v>687</v>
      </c>
      <c r="I921" t="s">
        <v>687</v>
      </c>
      <c r="J921" t="s">
        <v>687</v>
      </c>
      <c r="K921" t="s">
        <v>1322</v>
      </c>
      <c r="L921" t="s">
        <v>687</v>
      </c>
      <c r="M921" t="s">
        <v>687</v>
      </c>
      <c r="N921" t="s">
        <v>687</v>
      </c>
      <c r="O921">
        <v>0</v>
      </c>
      <c r="P921" t="s">
        <v>687</v>
      </c>
      <c r="Q921" s="2">
        <v>0</v>
      </c>
      <c r="R921" t="s">
        <v>687</v>
      </c>
      <c r="S921" t="s">
        <v>687</v>
      </c>
      <c r="T921" t="s">
        <v>687</v>
      </c>
      <c r="U921">
        <v>0</v>
      </c>
      <c r="V921" t="s">
        <v>687</v>
      </c>
      <c r="X921" t="s">
        <v>687</v>
      </c>
      <c r="Y921" t="s">
        <v>688</v>
      </c>
      <c r="Z921">
        <v>1</v>
      </c>
      <c r="AA921">
        <v>0</v>
      </c>
      <c r="AB921" t="s">
        <v>687</v>
      </c>
      <c r="AC921">
        <v>0</v>
      </c>
      <c r="AD921" t="s">
        <v>687</v>
      </c>
      <c r="AE921">
        <v>21006200</v>
      </c>
      <c r="AF921">
        <v>1</v>
      </c>
      <c r="AG921">
        <v>21006199</v>
      </c>
      <c r="AH921">
        <v>1</v>
      </c>
      <c r="AI921" s="2"/>
      <c r="AJ921" t="s">
        <v>1320</v>
      </c>
    </row>
    <row r="922" spans="1:36" x14ac:dyDescent="0.25">
      <c r="A922" t="s">
        <v>244</v>
      </c>
      <c r="B922">
        <v>544</v>
      </c>
      <c r="C922">
        <v>1</v>
      </c>
      <c r="D922" t="s">
        <v>757</v>
      </c>
      <c r="E922">
        <v>746</v>
      </c>
      <c r="F922">
        <v>10</v>
      </c>
      <c r="G922" t="s">
        <v>687</v>
      </c>
      <c r="H922" t="s">
        <v>690</v>
      </c>
      <c r="I922" t="s">
        <v>691</v>
      </c>
      <c r="J922" t="s">
        <v>687</v>
      </c>
      <c r="K922" t="s">
        <v>691</v>
      </c>
      <c r="L922" t="s">
        <v>687</v>
      </c>
      <c r="M922" t="s">
        <v>687</v>
      </c>
      <c r="N922" t="s">
        <v>687</v>
      </c>
      <c r="O922" t="s">
        <v>687</v>
      </c>
      <c r="P922" t="s">
        <v>687</v>
      </c>
      <c r="Q922" s="2">
        <v>0</v>
      </c>
      <c r="R922">
        <v>0</v>
      </c>
      <c r="S922">
        <v>0</v>
      </c>
      <c r="T922">
        <v>0</v>
      </c>
      <c r="U922" t="s">
        <v>691</v>
      </c>
      <c r="V922" t="s">
        <v>687</v>
      </c>
      <c r="X922" t="s">
        <v>687</v>
      </c>
      <c r="Y922" t="s">
        <v>691</v>
      </c>
      <c r="Z922">
        <v>2</v>
      </c>
      <c r="AA922">
        <v>0</v>
      </c>
      <c r="AB922" t="s">
        <v>687</v>
      </c>
      <c r="AC922" t="s">
        <v>690</v>
      </c>
      <c r="AD922" t="s">
        <v>687</v>
      </c>
      <c r="AE922">
        <v>21001747</v>
      </c>
      <c r="AF922">
        <v>1</v>
      </c>
      <c r="AG922">
        <v>21000393</v>
      </c>
      <c r="AH922">
        <v>1</v>
      </c>
      <c r="AI922" s="2"/>
      <c r="AJ922" t="s">
        <v>1319</v>
      </c>
    </row>
    <row r="923" spans="1:36" x14ac:dyDescent="0.25">
      <c r="A923" t="s">
        <v>245</v>
      </c>
      <c r="B923">
        <v>545</v>
      </c>
      <c r="C923">
        <v>1</v>
      </c>
      <c r="D923" t="s">
        <v>757</v>
      </c>
      <c r="E923">
        <v>615</v>
      </c>
      <c r="F923">
        <v>10</v>
      </c>
      <c r="G923" t="s">
        <v>687</v>
      </c>
      <c r="H923" t="s">
        <v>690</v>
      </c>
      <c r="I923" t="s">
        <v>691</v>
      </c>
      <c r="J923" t="s">
        <v>687</v>
      </c>
      <c r="K923" t="s">
        <v>691</v>
      </c>
      <c r="L923" t="s">
        <v>687</v>
      </c>
      <c r="M923" t="s">
        <v>687</v>
      </c>
      <c r="N923" t="s">
        <v>687</v>
      </c>
      <c r="O923" t="s">
        <v>691</v>
      </c>
      <c r="P923" t="s">
        <v>687</v>
      </c>
      <c r="Q923" s="2">
        <v>0</v>
      </c>
      <c r="R923">
        <v>0</v>
      </c>
      <c r="S923">
        <v>0</v>
      </c>
      <c r="T923">
        <v>0</v>
      </c>
      <c r="U923" t="s">
        <v>691</v>
      </c>
      <c r="V923" t="s">
        <v>687</v>
      </c>
      <c r="X923" t="s">
        <v>687</v>
      </c>
      <c r="Y923" t="s">
        <v>691</v>
      </c>
      <c r="Z923">
        <v>2</v>
      </c>
      <c r="AA923">
        <v>0</v>
      </c>
      <c r="AB923" t="s">
        <v>687</v>
      </c>
      <c r="AC923" t="s">
        <v>690</v>
      </c>
      <c r="AD923" t="s">
        <v>687</v>
      </c>
      <c r="AE923">
        <v>21001764</v>
      </c>
      <c r="AF923">
        <v>1</v>
      </c>
      <c r="AG923">
        <v>21000303</v>
      </c>
      <c r="AH923">
        <v>1</v>
      </c>
      <c r="AI923" s="2"/>
      <c r="AJ923" t="s">
        <v>1318</v>
      </c>
    </row>
    <row r="924" spans="1:36" x14ac:dyDescent="0.25">
      <c r="A924" t="s">
        <v>889</v>
      </c>
      <c r="B924">
        <v>644</v>
      </c>
      <c r="C924">
        <v>1</v>
      </c>
      <c r="D924" t="s">
        <v>748</v>
      </c>
      <c r="E924">
        <v>760</v>
      </c>
      <c r="F924">
        <v>13</v>
      </c>
      <c r="G924" t="s">
        <v>687</v>
      </c>
      <c r="H924" t="s">
        <v>687</v>
      </c>
      <c r="I924">
        <v>0</v>
      </c>
      <c r="J924" t="s">
        <v>687</v>
      </c>
      <c r="K924">
        <v>0</v>
      </c>
      <c r="L924" t="s">
        <v>687</v>
      </c>
      <c r="M924" t="s">
        <v>687</v>
      </c>
      <c r="N924" t="s">
        <v>687</v>
      </c>
      <c r="O924">
        <v>0</v>
      </c>
      <c r="P924" t="s">
        <v>687</v>
      </c>
      <c r="Q924" s="2">
        <v>0</v>
      </c>
      <c r="R924" t="s">
        <v>687</v>
      </c>
      <c r="S924" t="s">
        <v>687</v>
      </c>
      <c r="T924" t="s">
        <v>687</v>
      </c>
      <c r="U924">
        <v>0</v>
      </c>
      <c r="V924" t="s">
        <v>687</v>
      </c>
      <c r="X924" t="s">
        <v>687</v>
      </c>
      <c r="Y924" t="s">
        <v>688</v>
      </c>
      <c r="Z924">
        <v>1</v>
      </c>
      <c r="AA924">
        <v>0</v>
      </c>
      <c r="AB924" t="s">
        <v>687</v>
      </c>
      <c r="AC924">
        <v>0</v>
      </c>
      <c r="AD924" t="s">
        <v>687</v>
      </c>
      <c r="AE924">
        <v>25003567</v>
      </c>
      <c r="AF924">
        <v>1</v>
      </c>
      <c r="AG924">
        <v>25003566</v>
      </c>
      <c r="AH924">
        <v>1</v>
      </c>
      <c r="AI924" s="2"/>
      <c r="AJ924" t="s">
        <v>1320</v>
      </c>
    </row>
    <row r="925" spans="1:36" x14ac:dyDescent="0.25">
      <c r="A925" t="s">
        <v>444</v>
      </c>
      <c r="B925">
        <v>913</v>
      </c>
      <c r="C925">
        <v>2</v>
      </c>
      <c r="D925" t="s">
        <v>900</v>
      </c>
      <c r="E925">
        <v>360</v>
      </c>
      <c r="F925">
        <v>9</v>
      </c>
      <c r="G925" t="s">
        <v>687</v>
      </c>
      <c r="H925" t="s">
        <v>702</v>
      </c>
      <c r="I925" t="s">
        <v>691</v>
      </c>
      <c r="J925" t="s">
        <v>687</v>
      </c>
      <c r="K925" t="s">
        <v>691</v>
      </c>
      <c r="L925" t="s">
        <v>687</v>
      </c>
      <c r="M925" t="s">
        <v>687</v>
      </c>
      <c r="N925" t="s">
        <v>687</v>
      </c>
      <c r="O925" t="s">
        <v>691</v>
      </c>
      <c r="P925" t="s">
        <v>687</v>
      </c>
      <c r="Q925" s="2">
        <v>0</v>
      </c>
      <c r="R925">
        <v>0</v>
      </c>
      <c r="S925">
        <v>0</v>
      </c>
      <c r="T925">
        <v>0</v>
      </c>
      <c r="U925" t="s">
        <v>691</v>
      </c>
      <c r="V925" t="s">
        <v>687</v>
      </c>
      <c r="X925" t="s">
        <v>687</v>
      </c>
      <c r="Y925" t="s">
        <v>691</v>
      </c>
      <c r="Z925">
        <v>2</v>
      </c>
      <c r="AA925">
        <v>0</v>
      </c>
      <c r="AB925" t="s">
        <v>687</v>
      </c>
      <c r="AC925" t="s">
        <v>702</v>
      </c>
      <c r="AD925" t="s">
        <v>687</v>
      </c>
      <c r="AE925">
        <v>62000024</v>
      </c>
      <c r="AF925">
        <v>1</v>
      </c>
      <c r="AG925">
        <v>62000009</v>
      </c>
      <c r="AH925">
        <v>1</v>
      </c>
      <c r="AI925" s="2"/>
      <c r="AJ925" t="s">
        <v>1319</v>
      </c>
    </row>
    <row r="926" spans="1:36" x14ac:dyDescent="0.25">
      <c r="A926" t="s">
        <v>890</v>
      </c>
      <c r="B926">
        <v>645</v>
      </c>
      <c r="C926">
        <v>1</v>
      </c>
      <c r="D926" t="s">
        <v>748</v>
      </c>
      <c r="E926">
        <v>760</v>
      </c>
      <c r="F926">
        <v>13</v>
      </c>
      <c r="G926" t="s">
        <v>687</v>
      </c>
      <c r="H926" t="s">
        <v>687</v>
      </c>
      <c r="I926" t="s">
        <v>688</v>
      </c>
      <c r="J926" t="s">
        <v>687</v>
      </c>
      <c r="K926" t="s">
        <v>688</v>
      </c>
      <c r="L926" t="s">
        <v>687</v>
      </c>
      <c r="M926" t="s">
        <v>687</v>
      </c>
      <c r="N926" t="s">
        <v>687</v>
      </c>
      <c r="O926">
        <v>0</v>
      </c>
      <c r="P926" t="s">
        <v>687</v>
      </c>
      <c r="Q926" s="2">
        <v>0</v>
      </c>
      <c r="R926" t="s">
        <v>687</v>
      </c>
      <c r="S926" t="s">
        <v>687</v>
      </c>
      <c r="T926" t="s">
        <v>687</v>
      </c>
      <c r="U926">
        <v>0</v>
      </c>
      <c r="V926" t="s">
        <v>687</v>
      </c>
      <c r="X926" t="s">
        <v>687</v>
      </c>
      <c r="Y926" t="s">
        <v>687</v>
      </c>
      <c r="Z926">
        <v>1</v>
      </c>
      <c r="AA926">
        <v>0</v>
      </c>
      <c r="AB926" t="s">
        <v>687</v>
      </c>
      <c r="AC926">
        <v>0</v>
      </c>
      <c r="AD926" t="s">
        <v>687</v>
      </c>
      <c r="AE926">
        <v>25001322</v>
      </c>
      <c r="AF926">
        <v>1</v>
      </c>
      <c r="AG926">
        <v>25001321</v>
      </c>
      <c r="AH926">
        <v>1</v>
      </c>
      <c r="AI926" s="2"/>
      <c r="AJ926" t="s">
        <v>1320</v>
      </c>
    </row>
    <row r="927" spans="1:36" x14ac:dyDescent="0.25">
      <c r="A927" t="s">
        <v>1167</v>
      </c>
      <c r="B927">
        <v>1232</v>
      </c>
      <c r="C927">
        <v>1</v>
      </c>
      <c r="D927" t="s">
        <v>764</v>
      </c>
      <c r="E927" s="2">
        <v>773</v>
      </c>
      <c r="F927" s="2">
        <v>17</v>
      </c>
      <c r="G927" t="s">
        <v>728</v>
      </c>
      <c r="H927" t="s">
        <v>1303</v>
      </c>
      <c r="I927" s="2">
        <v>0</v>
      </c>
      <c r="J927" t="s">
        <v>728</v>
      </c>
      <c r="K927" s="2">
        <v>0</v>
      </c>
      <c r="L927" t="s">
        <v>728</v>
      </c>
      <c r="M927">
        <v>0</v>
      </c>
      <c r="N927" t="s">
        <v>728</v>
      </c>
      <c r="O927" s="2">
        <v>0</v>
      </c>
      <c r="P927" t="s">
        <v>728</v>
      </c>
      <c r="Q927" s="2">
        <v>0</v>
      </c>
      <c r="R927" t="s">
        <v>728</v>
      </c>
      <c r="S927" s="2">
        <v>0</v>
      </c>
      <c r="T927" t="s">
        <v>728</v>
      </c>
      <c r="U927" s="2">
        <v>0</v>
      </c>
      <c r="V927" t="s">
        <v>728</v>
      </c>
      <c r="W927" s="2"/>
      <c r="X927" t="s">
        <v>728</v>
      </c>
      <c r="Y927" s="2">
        <v>0</v>
      </c>
      <c r="Z927" s="2"/>
      <c r="AA927" s="2">
        <v>0</v>
      </c>
      <c r="AB927" t="s">
        <v>728</v>
      </c>
      <c r="AC927" s="2">
        <v>0</v>
      </c>
      <c r="AD927" t="s">
        <v>728</v>
      </c>
      <c r="AE927" t="s">
        <v>806</v>
      </c>
      <c r="AF927" s="2"/>
      <c r="AG927" t="s">
        <v>806</v>
      </c>
      <c r="AH927" s="2"/>
      <c r="AI927" s="2"/>
      <c r="AJ927" t="s">
        <v>1319</v>
      </c>
    </row>
    <row r="928" spans="1:36" x14ac:dyDescent="0.25">
      <c r="A928" t="s">
        <v>747</v>
      </c>
      <c r="B928">
        <v>182</v>
      </c>
      <c r="C928">
        <v>1</v>
      </c>
      <c r="D928" t="s">
        <v>740</v>
      </c>
      <c r="E928">
        <v>420</v>
      </c>
      <c r="F928">
        <v>15</v>
      </c>
      <c r="G928" t="s">
        <v>687</v>
      </c>
      <c r="H928" t="s">
        <v>687</v>
      </c>
      <c r="I928" t="s">
        <v>1322</v>
      </c>
      <c r="J928" t="s">
        <v>687</v>
      </c>
      <c r="K928" t="s">
        <v>687</v>
      </c>
      <c r="L928" t="s">
        <v>687</v>
      </c>
      <c r="M928" t="s">
        <v>687</v>
      </c>
      <c r="N928" t="s">
        <v>687</v>
      </c>
      <c r="O928">
        <v>0</v>
      </c>
      <c r="P928" t="s">
        <v>687</v>
      </c>
      <c r="Q928" s="2">
        <v>0</v>
      </c>
      <c r="R928" t="s">
        <v>687</v>
      </c>
      <c r="S928">
        <v>0</v>
      </c>
      <c r="T928" t="s">
        <v>687</v>
      </c>
      <c r="U928">
        <v>0</v>
      </c>
      <c r="V928" t="s">
        <v>687</v>
      </c>
      <c r="X928" t="s">
        <v>687</v>
      </c>
      <c r="Y928" t="s">
        <v>688</v>
      </c>
      <c r="Z928">
        <v>1</v>
      </c>
      <c r="AA928">
        <v>0</v>
      </c>
      <c r="AB928" t="s">
        <v>687</v>
      </c>
      <c r="AC928">
        <v>0</v>
      </c>
      <c r="AD928" t="s">
        <v>687</v>
      </c>
      <c r="AE928">
        <v>46000673</v>
      </c>
      <c r="AG928">
        <v>46000672</v>
      </c>
      <c r="AH928">
        <v>1</v>
      </c>
      <c r="AI928" s="2"/>
      <c r="AJ928" t="s">
        <v>1320</v>
      </c>
    </row>
    <row r="929" spans="1:36" x14ac:dyDescent="0.25">
      <c r="A929" t="s">
        <v>746</v>
      </c>
      <c r="B929">
        <v>181</v>
      </c>
      <c r="C929">
        <v>1</v>
      </c>
      <c r="D929" t="s">
        <v>740</v>
      </c>
      <c r="E929">
        <v>420</v>
      </c>
      <c r="F929">
        <v>11</v>
      </c>
      <c r="G929" t="s">
        <v>687</v>
      </c>
      <c r="H929" t="s">
        <v>687</v>
      </c>
      <c r="I929" t="s">
        <v>1322</v>
      </c>
      <c r="J929" t="s">
        <v>687</v>
      </c>
      <c r="K929" t="s">
        <v>688</v>
      </c>
      <c r="L929" t="s">
        <v>687</v>
      </c>
      <c r="M929" t="s">
        <v>687</v>
      </c>
      <c r="N929" t="s">
        <v>687</v>
      </c>
      <c r="O929" t="s">
        <v>687</v>
      </c>
      <c r="P929" t="s">
        <v>687</v>
      </c>
      <c r="Q929" s="2">
        <v>0</v>
      </c>
      <c r="R929" t="s">
        <v>687</v>
      </c>
      <c r="S929">
        <v>0</v>
      </c>
      <c r="T929" t="s">
        <v>687</v>
      </c>
      <c r="U929">
        <v>0</v>
      </c>
      <c r="V929" t="s">
        <v>687</v>
      </c>
      <c r="X929" t="s">
        <v>687</v>
      </c>
      <c r="Y929" t="s">
        <v>688</v>
      </c>
      <c r="Z929">
        <v>1</v>
      </c>
      <c r="AA929">
        <v>0</v>
      </c>
      <c r="AB929" t="s">
        <v>687</v>
      </c>
      <c r="AC929">
        <v>0</v>
      </c>
      <c r="AD929" t="s">
        <v>687</v>
      </c>
      <c r="AE929">
        <v>46000128</v>
      </c>
      <c r="AG929">
        <v>46000127</v>
      </c>
      <c r="AH929">
        <v>1</v>
      </c>
      <c r="AI929" s="2"/>
      <c r="AJ929" t="s">
        <v>1320</v>
      </c>
    </row>
    <row r="930" spans="1:36" x14ac:dyDescent="0.25">
      <c r="A930" t="s">
        <v>65</v>
      </c>
      <c r="B930">
        <v>183</v>
      </c>
      <c r="C930">
        <v>1</v>
      </c>
      <c r="D930" t="s">
        <v>740</v>
      </c>
      <c r="E930">
        <v>430</v>
      </c>
      <c r="F930">
        <v>11</v>
      </c>
      <c r="G930" t="s">
        <v>687</v>
      </c>
      <c r="H930" t="s">
        <v>690</v>
      </c>
      <c r="I930" t="s">
        <v>691</v>
      </c>
      <c r="J930" t="s">
        <v>687</v>
      </c>
      <c r="K930" t="s">
        <v>691</v>
      </c>
      <c r="L930" t="s">
        <v>687</v>
      </c>
      <c r="M930" t="s">
        <v>687</v>
      </c>
      <c r="N930" t="s">
        <v>687</v>
      </c>
      <c r="O930" t="s">
        <v>691</v>
      </c>
      <c r="P930" t="s">
        <v>687</v>
      </c>
      <c r="Q930" s="2">
        <v>0</v>
      </c>
      <c r="R930" t="s">
        <v>687</v>
      </c>
      <c r="S930">
        <v>0</v>
      </c>
      <c r="T930" t="s">
        <v>687</v>
      </c>
      <c r="U930">
        <v>0</v>
      </c>
      <c r="V930" t="s">
        <v>687</v>
      </c>
      <c r="X930" t="s">
        <v>687</v>
      </c>
      <c r="Y930" t="s">
        <v>690</v>
      </c>
      <c r="Z930">
        <v>1</v>
      </c>
      <c r="AA930">
        <v>0</v>
      </c>
      <c r="AB930" t="s">
        <v>687</v>
      </c>
      <c r="AC930">
        <v>0</v>
      </c>
      <c r="AD930" t="s">
        <v>687</v>
      </c>
      <c r="AE930">
        <v>47000316</v>
      </c>
      <c r="AG930">
        <v>47000315</v>
      </c>
      <c r="AH930">
        <v>1</v>
      </c>
      <c r="AI930" s="2"/>
      <c r="AJ930" t="s">
        <v>1318</v>
      </c>
    </row>
    <row r="931" spans="1:36" x14ac:dyDescent="0.25">
      <c r="A931" t="s">
        <v>738</v>
      </c>
      <c r="B931">
        <v>158</v>
      </c>
      <c r="C931">
        <v>1</v>
      </c>
      <c r="D931" t="s">
        <v>729</v>
      </c>
      <c r="E931">
        <v>580</v>
      </c>
      <c r="F931">
        <v>9</v>
      </c>
      <c r="G931" t="s">
        <v>687</v>
      </c>
      <c r="H931" t="s">
        <v>1303</v>
      </c>
      <c r="I931">
        <v>0</v>
      </c>
      <c r="J931" t="s">
        <v>687</v>
      </c>
      <c r="K931">
        <v>0</v>
      </c>
      <c r="L931" t="s">
        <v>687</v>
      </c>
      <c r="M931">
        <v>0</v>
      </c>
      <c r="N931" t="s">
        <v>687</v>
      </c>
      <c r="O931">
        <v>0</v>
      </c>
      <c r="P931" t="s">
        <v>687</v>
      </c>
      <c r="Q931" s="2">
        <v>0</v>
      </c>
      <c r="R931" t="s">
        <v>687</v>
      </c>
      <c r="S931">
        <v>0</v>
      </c>
      <c r="T931" t="s">
        <v>687</v>
      </c>
      <c r="U931">
        <v>0</v>
      </c>
      <c r="V931" t="s">
        <v>687</v>
      </c>
      <c r="X931" t="s">
        <v>687</v>
      </c>
      <c r="Y931">
        <v>0</v>
      </c>
      <c r="AA931">
        <v>0</v>
      </c>
      <c r="AB931" t="s">
        <v>687</v>
      </c>
      <c r="AC931">
        <v>0</v>
      </c>
      <c r="AD931" t="s">
        <v>687</v>
      </c>
      <c r="AE931">
        <v>41000713</v>
      </c>
      <c r="AG931">
        <v>41000712</v>
      </c>
      <c r="AI931" s="2"/>
      <c r="AJ931" t="s">
        <v>1319</v>
      </c>
    </row>
    <row r="932" spans="1:36" x14ac:dyDescent="0.25">
      <c r="A932" t="s">
        <v>246</v>
      </c>
      <c r="B932">
        <v>546</v>
      </c>
      <c r="C932">
        <v>1</v>
      </c>
      <c r="D932" t="s">
        <v>757</v>
      </c>
      <c r="E932">
        <v>791</v>
      </c>
      <c r="F932">
        <v>10</v>
      </c>
      <c r="G932" t="s">
        <v>687</v>
      </c>
      <c r="H932" t="s">
        <v>691</v>
      </c>
      <c r="I932" t="s">
        <v>691</v>
      </c>
      <c r="J932" t="s">
        <v>687</v>
      </c>
      <c r="K932" t="s">
        <v>691</v>
      </c>
      <c r="L932" t="s">
        <v>687</v>
      </c>
      <c r="M932" t="s">
        <v>687</v>
      </c>
      <c r="N932" t="s">
        <v>687</v>
      </c>
      <c r="O932" t="s">
        <v>687</v>
      </c>
      <c r="P932" t="s">
        <v>687</v>
      </c>
      <c r="Q932" s="2">
        <v>0</v>
      </c>
      <c r="R932" t="s">
        <v>687</v>
      </c>
      <c r="S932" t="s">
        <v>691</v>
      </c>
      <c r="T932" t="s">
        <v>687</v>
      </c>
      <c r="U932">
        <v>0</v>
      </c>
      <c r="V932" t="s">
        <v>687</v>
      </c>
      <c r="X932" t="s">
        <v>687</v>
      </c>
      <c r="Y932" t="s">
        <v>691</v>
      </c>
      <c r="Z932">
        <v>1</v>
      </c>
      <c r="AA932">
        <v>0</v>
      </c>
      <c r="AB932" t="s">
        <v>687</v>
      </c>
      <c r="AC932">
        <v>0</v>
      </c>
      <c r="AD932" t="s">
        <v>687</v>
      </c>
      <c r="AE932">
        <v>21001807</v>
      </c>
      <c r="AF932">
        <v>1</v>
      </c>
      <c r="AG932">
        <v>21000272</v>
      </c>
      <c r="AH932">
        <v>1</v>
      </c>
      <c r="AI932" s="2"/>
      <c r="AJ932" t="s">
        <v>1318</v>
      </c>
    </row>
    <row r="933" spans="1:36" x14ac:dyDescent="0.25">
      <c r="A933" t="s">
        <v>247</v>
      </c>
      <c r="B933">
        <v>547</v>
      </c>
      <c r="C933">
        <v>1</v>
      </c>
      <c r="D933" t="s">
        <v>757</v>
      </c>
      <c r="E933">
        <v>791</v>
      </c>
      <c r="F933">
        <v>10</v>
      </c>
      <c r="G933" t="s">
        <v>687</v>
      </c>
      <c r="H933" t="s">
        <v>702</v>
      </c>
      <c r="I933" t="s">
        <v>691</v>
      </c>
      <c r="J933" t="s">
        <v>687</v>
      </c>
      <c r="K933" t="s">
        <v>691</v>
      </c>
      <c r="L933" t="s">
        <v>687</v>
      </c>
      <c r="M933" t="s">
        <v>687</v>
      </c>
      <c r="N933" t="s">
        <v>687</v>
      </c>
      <c r="O933" t="s">
        <v>691</v>
      </c>
      <c r="P933" t="s">
        <v>687</v>
      </c>
      <c r="Q933" s="2">
        <v>0</v>
      </c>
      <c r="R933" t="s">
        <v>687</v>
      </c>
      <c r="S933" t="s">
        <v>691</v>
      </c>
      <c r="T933" t="s">
        <v>687</v>
      </c>
      <c r="U933">
        <v>0</v>
      </c>
      <c r="V933" t="s">
        <v>687</v>
      </c>
      <c r="X933" t="s">
        <v>687</v>
      </c>
      <c r="Y933" t="s">
        <v>702</v>
      </c>
      <c r="Z933">
        <v>1</v>
      </c>
      <c r="AA933">
        <v>0</v>
      </c>
      <c r="AB933" t="s">
        <v>687</v>
      </c>
      <c r="AC933">
        <v>0</v>
      </c>
      <c r="AD933" t="s">
        <v>687</v>
      </c>
      <c r="AE933">
        <v>21001809</v>
      </c>
      <c r="AF933">
        <v>1</v>
      </c>
      <c r="AG933">
        <v>21000274</v>
      </c>
      <c r="AH933">
        <v>1</v>
      </c>
      <c r="AI933" s="2"/>
      <c r="AJ933" t="s">
        <v>1318</v>
      </c>
    </row>
    <row r="934" spans="1:36" x14ac:dyDescent="0.25">
      <c r="A934" t="s">
        <v>616</v>
      </c>
      <c r="B934">
        <v>528</v>
      </c>
      <c r="C934">
        <v>1</v>
      </c>
      <c r="D934" t="s">
        <v>757</v>
      </c>
      <c r="E934">
        <v>791</v>
      </c>
      <c r="F934">
        <v>9</v>
      </c>
      <c r="G934" t="s">
        <v>687</v>
      </c>
      <c r="H934" t="s">
        <v>690</v>
      </c>
      <c r="I934" t="s">
        <v>691</v>
      </c>
      <c r="J934" t="s">
        <v>687</v>
      </c>
      <c r="K934" t="s">
        <v>687</v>
      </c>
      <c r="L934" t="s">
        <v>687</v>
      </c>
      <c r="M934" t="s">
        <v>687</v>
      </c>
      <c r="N934" t="s">
        <v>687</v>
      </c>
      <c r="O934" t="s">
        <v>687</v>
      </c>
      <c r="P934" t="s">
        <v>687</v>
      </c>
      <c r="Q934" s="2">
        <v>0</v>
      </c>
      <c r="R934" t="s">
        <v>687</v>
      </c>
      <c r="S934" t="s">
        <v>691</v>
      </c>
      <c r="T934" t="s">
        <v>687</v>
      </c>
      <c r="U934">
        <v>0</v>
      </c>
      <c r="V934" t="s">
        <v>687</v>
      </c>
      <c r="X934" t="s">
        <v>687</v>
      </c>
      <c r="Y934" t="s">
        <v>690</v>
      </c>
      <c r="Z934">
        <v>1</v>
      </c>
      <c r="AA934">
        <v>0</v>
      </c>
      <c r="AB934" t="s">
        <v>687</v>
      </c>
      <c r="AC934">
        <v>0</v>
      </c>
      <c r="AD934" t="s">
        <v>687</v>
      </c>
      <c r="AE934">
        <v>25003291</v>
      </c>
      <c r="AF934">
        <v>1</v>
      </c>
      <c r="AG934">
        <v>25003290</v>
      </c>
      <c r="AH934">
        <v>1</v>
      </c>
      <c r="AI934" s="2"/>
      <c r="AJ934" t="s">
        <v>1318</v>
      </c>
    </row>
    <row r="935" spans="1:36" x14ac:dyDescent="0.25">
      <c r="A935" t="s">
        <v>1058</v>
      </c>
      <c r="B935">
        <v>2510</v>
      </c>
      <c r="C935">
        <v>2</v>
      </c>
      <c r="D935" t="s">
        <v>900</v>
      </c>
      <c r="E935">
        <v>376</v>
      </c>
      <c r="F935">
        <v>9</v>
      </c>
      <c r="G935" t="s">
        <v>687</v>
      </c>
      <c r="H935" t="s">
        <v>1303</v>
      </c>
      <c r="I935">
        <v>0</v>
      </c>
      <c r="J935" t="s">
        <v>687</v>
      </c>
      <c r="K935">
        <v>0</v>
      </c>
      <c r="L935" t="s">
        <v>687</v>
      </c>
      <c r="M935">
        <v>0</v>
      </c>
      <c r="N935" t="s">
        <v>687</v>
      </c>
      <c r="O935">
        <v>0</v>
      </c>
      <c r="P935" t="s">
        <v>687</v>
      </c>
      <c r="Q935" s="2">
        <v>0</v>
      </c>
      <c r="R935" t="s">
        <v>687</v>
      </c>
      <c r="S935">
        <v>0</v>
      </c>
      <c r="T935" t="s">
        <v>687</v>
      </c>
      <c r="U935">
        <v>0</v>
      </c>
      <c r="V935" t="s">
        <v>687</v>
      </c>
      <c r="X935" t="s">
        <v>687</v>
      </c>
      <c r="Y935">
        <v>0</v>
      </c>
      <c r="AA935">
        <v>0</v>
      </c>
      <c r="AB935" t="s">
        <v>687</v>
      </c>
      <c r="AC935">
        <v>0</v>
      </c>
      <c r="AD935" t="s">
        <v>687</v>
      </c>
      <c r="AE935">
        <v>63000260</v>
      </c>
      <c r="AG935">
        <v>63000259</v>
      </c>
      <c r="AI935" s="2"/>
      <c r="AJ935" t="s">
        <v>1319</v>
      </c>
    </row>
    <row r="936" spans="1:36" x14ac:dyDescent="0.25">
      <c r="A936" t="s">
        <v>162</v>
      </c>
      <c r="B936">
        <v>405</v>
      </c>
      <c r="C936">
        <v>1</v>
      </c>
      <c r="D936" t="s">
        <v>764</v>
      </c>
      <c r="E936">
        <v>787</v>
      </c>
      <c r="F936">
        <v>13</v>
      </c>
      <c r="G936" t="s">
        <v>687</v>
      </c>
      <c r="H936" t="s">
        <v>691</v>
      </c>
      <c r="I936" t="s">
        <v>691</v>
      </c>
      <c r="J936" t="s">
        <v>687</v>
      </c>
      <c r="K936" t="s">
        <v>687</v>
      </c>
      <c r="L936" t="s">
        <v>687</v>
      </c>
      <c r="M936" t="s">
        <v>687</v>
      </c>
      <c r="N936" t="s">
        <v>687</v>
      </c>
      <c r="O936" t="s">
        <v>688</v>
      </c>
      <c r="P936" t="s">
        <v>687</v>
      </c>
      <c r="Q936" s="2">
        <v>0</v>
      </c>
      <c r="R936" t="s">
        <v>687</v>
      </c>
      <c r="S936" t="s">
        <v>688</v>
      </c>
      <c r="T936" t="s">
        <v>687</v>
      </c>
      <c r="U936">
        <v>0</v>
      </c>
      <c r="V936" t="s">
        <v>687</v>
      </c>
      <c r="X936" t="s">
        <v>687</v>
      </c>
      <c r="Y936" t="s">
        <v>691</v>
      </c>
      <c r="Z936">
        <v>1</v>
      </c>
      <c r="AA936">
        <v>0</v>
      </c>
      <c r="AB936" t="s">
        <v>687</v>
      </c>
      <c r="AC936">
        <v>0</v>
      </c>
      <c r="AD936" t="s">
        <v>687</v>
      </c>
      <c r="AE936">
        <v>11000303</v>
      </c>
      <c r="AF936">
        <v>1</v>
      </c>
      <c r="AG936">
        <v>11000302</v>
      </c>
      <c r="AH936">
        <v>1</v>
      </c>
      <c r="AI936" s="2"/>
      <c r="AJ936" t="s">
        <v>1318</v>
      </c>
    </row>
    <row r="937" spans="1:36" x14ac:dyDescent="0.25">
      <c r="A937" t="s">
        <v>163</v>
      </c>
      <c r="B937">
        <v>406</v>
      </c>
      <c r="C937">
        <v>1</v>
      </c>
      <c r="D937" t="s">
        <v>764</v>
      </c>
      <c r="E937">
        <v>820</v>
      </c>
      <c r="F937">
        <v>13</v>
      </c>
      <c r="G937" t="s">
        <v>702</v>
      </c>
      <c r="H937" t="s">
        <v>702</v>
      </c>
      <c r="I937" t="s">
        <v>691</v>
      </c>
      <c r="J937" t="s">
        <v>691</v>
      </c>
      <c r="K937" t="s">
        <v>691</v>
      </c>
      <c r="L937" t="s">
        <v>691</v>
      </c>
      <c r="M937" t="s">
        <v>687</v>
      </c>
      <c r="N937" t="s">
        <v>687</v>
      </c>
      <c r="O937" t="s">
        <v>691</v>
      </c>
      <c r="P937" t="s">
        <v>691</v>
      </c>
      <c r="Q937" s="2">
        <v>0</v>
      </c>
      <c r="R937" t="s">
        <v>728</v>
      </c>
      <c r="S937" t="s">
        <v>687</v>
      </c>
      <c r="T937" t="s">
        <v>687</v>
      </c>
      <c r="U937">
        <v>0</v>
      </c>
      <c r="V937" t="s">
        <v>728</v>
      </c>
      <c r="X937" t="s">
        <v>702</v>
      </c>
      <c r="Y937" t="s">
        <v>702</v>
      </c>
      <c r="Z937">
        <v>1</v>
      </c>
      <c r="AA937">
        <v>0</v>
      </c>
      <c r="AB937" t="s">
        <v>728</v>
      </c>
      <c r="AC937">
        <v>0</v>
      </c>
      <c r="AD937" t="s">
        <v>728</v>
      </c>
      <c r="AE937">
        <v>13000119</v>
      </c>
      <c r="AF937">
        <v>1</v>
      </c>
      <c r="AG937">
        <v>13000118</v>
      </c>
      <c r="AH937">
        <v>1</v>
      </c>
      <c r="AI937" s="2"/>
      <c r="AJ937" t="s">
        <v>1321</v>
      </c>
    </row>
    <row r="938" spans="1:36" x14ac:dyDescent="0.25">
      <c r="A938" t="s">
        <v>650</v>
      </c>
      <c r="B938">
        <v>6755</v>
      </c>
      <c r="C938">
        <v>1</v>
      </c>
      <c r="D938" t="s">
        <v>764</v>
      </c>
      <c r="E938">
        <v>791</v>
      </c>
      <c r="F938">
        <v>9</v>
      </c>
      <c r="G938" t="s">
        <v>687</v>
      </c>
      <c r="H938" t="s">
        <v>1303</v>
      </c>
      <c r="I938">
        <v>0</v>
      </c>
      <c r="J938" t="s">
        <v>687</v>
      </c>
      <c r="K938">
        <v>0</v>
      </c>
      <c r="L938" t="s">
        <v>687</v>
      </c>
      <c r="M938">
        <v>0</v>
      </c>
      <c r="N938" t="s">
        <v>687</v>
      </c>
      <c r="O938">
        <v>0</v>
      </c>
      <c r="P938" t="s">
        <v>687</v>
      </c>
      <c r="Q938" s="2">
        <v>0</v>
      </c>
      <c r="R938" t="s">
        <v>687</v>
      </c>
      <c r="S938">
        <v>0</v>
      </c>
      <c r="T938" t="s">
        <v>687</v>
      </c>
      <c r="U938">
        <v>0</v>
      </c>
      <c r="V938" t="s">
        <v>687</v>
      </c>
      <c r="X938" t="s">
        <v>687</v>
      </c>
      <c r="Y938">
        <v>0</v>
      </c>
      <c r="AA938">
        <v>0</v>
      </c>
      <c r="AB938" t="s">
        <v>687</v>
      </c>
      <c r="AC938">
        <v>0</v>
      </c>
      <c r="AD938" t="s">
        <v>687</v>
      </c>
      <c r="AE938">
        <v>18000860</v>
      </c>
      <c r="AG938">
        <v>18000312</v>
      </c>
      <c r="AI938" s="2"/>
      <c r="AJ938" t="s">
        <v>1319</v>
      </c>
    </row>
    <row r="939" spans="1:36" x14ac:dyDescent="0.25">
      <c r="A939" t="s">
        <v>248</v>
      </c>
      <c r="B939">
        <v>548</v>
      </c>
      <c r="C939">
        <v>1</v>
      </c>
      <c r="D939" t="s">
        <v>757</v>
      </c>
      <c r="E939">
        <v>791</v>
      </c>
      <c r="F939">
        <v>9</v>
      </c>
      <c r="G939" t="s">
        <v>687</v>
      </c>
      <c r="H939" t="s">
        <v>690</v>
      </c>
      <c r="I939" t="s">
        <v>687</v>
      </c>
      <c r="J939" t="s">
        <v>687</v>
      </c>
      <c r="K939" t="s">
        <v>688</v>
      </c>
      <c r="L939" t="s">
        <v>687</v>
      </c>
      <c r="M939" t="s">
        <v>687</v>
      </c>
      <c r="N939" t="s">
        <v>687</v>
      </c>
      <c r="O939" t="s">
        <v>691</v>
      </c>
      <c r="P939" t="s">
        <v>687</v>
      </c>
      <c r="Q939" s="2">
        <v>0</v>
      </c>
      <c r="R939" t="s">
        <v>687</v>
      </c>
      <c r="S939" t="s">
        <v>691</v>
      </c>
      <c r="T939" t="s">
        <v>687</v>
      </c>
      <c r="U939">
        <v>0</v>
      </c>
      <c r="V939" t="s">
        <v>687</v>
      </c>
      <c r="X939" t="s">
        <v>687</v>
      </c>
      <c r="Y939" t="s">
        <v>690</v>
      </c>
      <c r="Z939">
        <v>1</v>
      </c>
      <c r="AA939">
        <v>0</v>
      </c>
      <c r="AB939" t="s">
        <v>687</v>
      </c>
      <c r="AC939">
        <v>0</v>
      </c>
      <c r="AD939" t="s">
        <v>687</v>
      </c>
      <c r="AE939">
        <v>21001622</v>
      </c>
      <c r="AF939">
        <v>1</v>
      </c>
      <c r="AG939">
        <v>21000998</v>
      </c>
      <c r="AH939">
        <v>1</v>
      </c>
      <c r="AI939" s="2"/>
      <c r="AJ939" t="s">
        <v>1318</v>
      </c>
    </row>
    <row r="940" spans="1:36" x14ac:dyDescent="0.25">
      <c r="A940" t="s">
        <v>445</v>
      </c>
      <c r="B940">
        <v>914</v>
      </c>
      <c r="C940">
        <v>2</v>
      </c>
      <c r="D940" t="s">
        <v>900</v>
      </c>
      <c r="E940">
        <v>376</v>
      </c>
      <c r="F940">
        <v>10</v>
      </c>
      <c r="G940" t="s">
        <v>687</v>
      </c>
      <c r="H940" t="s">
        <v>702</v>
      </c>
      <c r="I940" t="s">
        <v>691</v>
      </c>
      <c r="J940" t="s">
        <v>687</v>
      </c>
      <c r="K940" t="s">
        <v>691</v>
      </c>
      <c r="L940" t="s">
        <v>687</v>
      </c>
      <c r="M940" t="s">
        <v>687</v>
      </c>
      <c r="N940" t="s">
        <v>687</v>
      </c>
      <c r="O940" t="s">
        <v>691</v>
      </c>
      <c r="P940" t="s">
        <v>687</v>
      </c>
      <c r="Q940" s="2">
        <v>0</v>
      </c>
      <c r="R940">
        <v>0</v>
      </c>
      <c r="S940">
        <v>0</v>
      </c>
      <c r="T940">
        <v>0</v>
      </c>
      <c r="U940" t="s">
        <v>687</v>
      </c>
      <c r="V940" t="s">
        <v>687</v>
      </c>
      <c r="X940" t="s">
        <v>687</v>
      </c>
      <c r="Y940" t="s">
        <v>690</v>
      </c>
      <c r="Z940">
        <v>2</v>
      </c>
      <c r="AA940">
        <v>0</v>
      </c>
      <c r="AB940" t="s">
        <v>687</v>
      </c>
      <c r="AC940" t="s">
        <v>702</v>
      </c>
      <c r="AD940" t="s">
        <v>687</v>
      </c>
      <c r="AE940">
        <v>61000054</v>
      </c>
      <c r="AF940">
        <v>1</v>
      </c>
      <c r="AG940">
        <v>61000001</v>
      </c>
      <c r="AH940">
        <v>1</v>
      </c>
      <c r="AI940" s="2"/>
      <c r="AJ940" t="s">
        <v>1319</v>
      </c>
    </row>
    <row r="941" spans="1:36" x14ac:dyDescent="0.25">
      <c r="A941" t="s">
        <v>990</v>
      </c>
      <c r="B941">
        <v>1510</v>
      </c>
      <c r="C941">
        <v>1</v>
      </c>
      <c r="D941" t="s">
        <v>757</v>
      </c>
      <c r="E941">
        <v>791</v>
      </c>
      <c r="F941">
        <v>17</v>
      </c>
      <c r="G941" t="s">
        <v>687</v>
      </c>
      <c r="H941" t="s">
        <v>1303</v>
      </c>
      <c r="I941">
        <v>0</v>
      </c>
      <c r="J941" t="s">
        <v>687</v>
      </c>
      <c r="K941">
        <v>0</v>
      </c>
      <c r="L941" t="s">
        <v>687</v>
      </c>
      <c r="M941">
        <v>0</v>
      </c>
      <c r="N941" t="s">
        <v>687</v>
      </c>
      <c r="O941">
        <v>0</v>
      </c>
      <c r="P941" t="s">
        <v>687</v>
      </c>
      <c r="Q941" s="2">
        <v>0</v>
      </c>
      <c r="R941" t="s">
        <v>687</v>
      </c>
      <c r="S941">
        <v>0</v>
      </c>
      <c r="T941" t="s">
        <v>687</v>
      </c>
      <c r="U941">
        <v>0</v>
      </c>
      <c r="V941" t="s">
        <v>687</v>
      </c>
      <c r="X941" t="s">
        <v>687</v>
      </c>
      <c r="Y941">
        <v>0</v>
      </c>
      <c r="AA941">
        <v>0</v>
      </c>
      <c r="AB941" t="s">
        <v>687</v>
      </c>
      <c r="AC941">
        <v>0</v>
      </c>
      <c r="AD941" t="s">
        <v>687</v>
      </c>
      <c r="AE941" t="s">
        <v>806</v>
      </c>
      <c r="AG941" t="s">
        <v>806</v>
      </c>
      <c r="AI941" s="2"/>
      <c r="AJ941" t="s">
        <v>1319</v>
      </c>
    </row>
    <row r="942" spans="1:36" x14ac:dyDescent="0.25">
      <c r="A942" t="s">
        <v>991</v>
      </c>
      <c r="B942">
        <v>1511</v>
      </c>
      <c r="C942">
        <v>1</v>
      </c>
      <c r="D942" t="s">
        <v>757</v>
      </c>
      <c r="E942">
        <v>791</v>
      </c>
      <c r="F942">
        <v>17</v>
      </c>
      <c r="G942" t="s">
        <v>687</v>
      </c>
      <c r="H942" t="s">
        <v>1303</v>
      </c>
      <c r="I942">
        <v>0</v>
      </c>
      <c r="J942" t="s">
        <v>687</v>
      </c>
      <c r="K942">
        <v>0</v>
      </c>
      <c r="L942" t="s">
        <v>687</v>
      </c>
      <c r="M942">
        <v>0</v>
      </c>
      <c r="N942" t="s">
        <v>687</v>
      </c>
      <c r="O942">
        <v>0</v>
      </c>
      <c r="P942" t="s">
        <v>687</v>
      </c>
      <c r="Q942" s="2">
        <v>0</v>
      </c>
      <c r="R942" t="s">
        <v>687</v>
      </c>
      <c r="S942">
        <v>0</v>
      </c>
      <c r="T942" t="s">
        <v>687</v>
      </c>
      <c r="U942">
        <v>0</v>
      </c>
      <c r="V942" t="s">
        <v>687</v>
      </c>
      <c r="X942" t="s">
        <v>687</v>
      </c>
      <c r="Y942">
        <v>0</v>
      </c>
      <c r="AA942">
        <v>0</v>
      </c>
      <c r="AB942" t="s">
        <v>687</v>
      </c>
      <c r="AC942">
        <v>0</v>
      </c>
      <c r="AD942" t="s">
        <v>687</v>
      </c>
      <c r="AE942" t="s">
        <v>806</v>
      </c>
      <c r="AG942" t="s">
        <v>806</v>
      </c>
      <c r="AI942" s="2"/>
      <c r="AJ942" t="s">
        <v>1319</v>
      </c>
    </row>
    <row r="943" spans="1:36" x14ac:dyDescent="0.25">
      <c r="A943" t="s">
        <v>66</v>
      </c>
      <c r="B943">
        <v>184</v>
      </c>
      <c r="C943">
        <v>1</v>
      </c>
      <c r="D943" t="s">
        <v>740</v>
      </c>
      <c r="E943">
        <v>492</v>
      </c>
      <c r="F943">
        <v>13</v>
      </c>
      <c r="G943" t="s">
        <v>702</v>
      </c>
      <c r="H943" t="s">
        <v>702</v>
      </c>
      <c r="I943" t="s">
        <v>691</v>
      </c>
      <c r="J943" t="s">
        <v>691</v>
      </c>
      <c r="K943" t="s">
        <v>691</v>
      </c>
      <c r="L943" t="s">
        <v>691</v>
      </c>
      <c r="M943" t="s">
        <v>687</v>
      </c>
      <c r="N943" t="s">
        <v>687</v>
      </c>
      <c r="O943" t="s">
        <v>691</v>
      </c>
      <c r="P943" t="s">
        <v>691</v>
      </c>
      <c r="Q943" s="2">
        <v>0</v>
      </c>
      <c r="R943" t="s">
        <v>728</v>
      </c>
      <c r="S943" t="s">
        <v>687</v>
      </c>
      <c r="T943" t="s">
        <v>687</v>
      </c>
      <c r="U943">
        <v>0</v>
      </c>
      <c r="V943" t="s">
        <v>728</v>
      </c>
      <c r="X943" t="s">
        <v>702</v>
      </c>
      <c r="Y943" t="s">
        <v>702</v>
      </c>
      <c r="Z943">
        <v>1</v>
      </c>
      <c r="AA943">
        <v>0</v>
      </c>
      <c r="AB943" t="s">
        <v>728</v>
      </c>
      <c r="AC943">
        <v>0</v>
      </c>
      <c r="AD943" t="s">
        <v>728</v>
      </c>
      <c r="AE943">
        <v>47000961</v>
      </c>
      <c r="AF943">
        <v>1</v>
      </c>
      <c r="AG943">
        <v>47000960</v>
      </c>
      <c r="AH943">
        <v>1</v>
      </c>
      <c r="AI943" s="2"/>
      <c r="AJ943" t="s">
        <v>1321</v>
      </c>
    </row>
    <row r="944" spans="1:36" x14ac:dyDescent="0.25">
      <c r="A944" t="s">
        <v>827</v>
      </c>
      <c r="B944">
        <v>407</v>
      </c>
      <c r="C944">
        <v>1</v>
      </c>
      <c r="D944" t="s">
        <v>764</v>
      </c>
      <c r="E944">
        <v>661</v>
      </c>
      <c r="F944">
        <v>5</v>
      </c>
      <c r="G944" t="s">
        <v>687</v>
      </c>
      <c r="H944" t="s">
        <v>691</v>
      </c>
      <c r="I944" t="s">
        <v>691</v>
      </c>
      <c r="J944" t="s">
        <v>687</v>
      </c>
      <c r="K944" t="s">
        <v>691</v>
      </c>
      <c r="L944" t="s">
        <v>687</v>
      </c>
      <c r="M944" t="s">
        <v>687</v>
      </c>
      <c r="N944" t="s">
        <v>687</v>
      </c>
      <c r="O944" t="s">
        <v>687</v>
      </c>
      <c r="P944" t="s">
        <v>687</v>
      </c>
      <c r="Q944" s="2">
        <v>0</v>
      </c>
      <c r="R944" t="s">
        <v>687</v>
      </c>
      <c r="S944" t="s">
        <v>687</v>
      </c>
      <c r="T944" t="s">
        <v>687</v>
      </c>
      <c r="U944">
        <v>0</v>
      </c>
      <c r="V944" t="s">
        <v>687</v>
      </c>
      <c r="X944" t="s">
        <v>687</v>
      </c>
      <c r="Y944" t="s">
        <v>691</v>
      </c>
      <c r="Z944">
        <v>2</v>
      </c>
      <c r="AA944">
        <v>0</v>
      </c>
      <c r="AB944" t="s">
        <v>687</v>
      </c>
      <c r="AC944">
        <v>0</v>
      </c>
      <c r="AD944" t="s">
        <v>687</v>
      </c>
      <c r="AE944">
        <v>20000214</v>
      </c>
      <c r="AF944">
        <v>1</v>
      </c>
      <c r="AG944">
        <v>20000213</v>
      </c>
      <c r="AH944">
        <v>1</v>
      </c>
      <c r="AI944" s="2"/>
      <c r="AJ944" t="s">
        <v>1318</v>
      </c>
    </row>
    <row r="945" spans="1:36" x14ac:dyDescent="0.25">
      <c r="A945" t="s">
        <v>828</v>
      </c>
      <c r="B945">
        <v>408</v>
      </c>
      <c r="C945">
        <v>1</v>
      </c>
      <c r="D945" t="s">
        <v>764</v>
      </c>
      <c r="E945">
        <v>851</v>
      </c>
      <c r="F945">
        <v>12</v>
      </c>
      <c r="G945" t="s">
        <v>687</v>
      </c>
      <c r="H945" t="s">
        <v>691</v>
      </c>
      <c r="I945" t="s">
        <v>691</v>
      </c>
      <c r="J945" t="s">
        <v>687</v>
      </c>
      <c r="K945" t="s">
        <v>688</v>
      </c>
      <c r="L945" t="s">
        <v>687</v>
      </c>
      <c r="M945" t="s">
        <v>687</v>
      </c>
      <c r="N945" t="s">
        <v>687</v>
      </c>
      <c r="O945" t="s">
        <v>687</v>
      </c>
      <c r="P945" t="s">
        <v>687</v>
      </c>
      <c r="Q945" s="2">
        <v>0</v>
      </c>
      <c r="R945" t="s">
        <v>687</v>
      </c>
      <c r="S945">
        <v>0</v>
      </c>
      <c r="T945" t="s">
        <v>687</v>
      </c>
      <c r="U945">
        <v>0</v>
      </c>
      <c r="V945" t="s">
        <v>687</v>
      </c>
      <c r="X945" t="s">
        <v>687</v>
      </c>
      <c r="Y945" t="s">
        <v>691</v>
      </c>
      <c r="Z945">
        <v>1</v>
      </c>
      <c r="AA945">
        <v>0</v>
      </c>
      <c r="AB945" t="s">
        <v>687</v>
      </c>
      <c r="AC945">
        <v>0</v>
      </c>
      <c r="AD945" t="s">
        <v>687</v>
      </c>
      <c r="AE945">
        <v>7000327</v>
      </c>
      <c r="AG945">
        <v>7000011</v>
      </c>
      <c r="AH945">
        <v>1</v>
      </c>
      <c r="AI945" s="2"/>
      <c r="AJ945" t="s">
        <v>1318</v>
      </c>
    </row>
    <row r="946" spans="1:36" x14ac:dyDescent="0.25">
      <c r="A946" t="s">
        <v>84</v>
      </c>
      <c r="B946">
        <v>220</v>
      </c>
      <c r="C946">
        <v>1</v>
      </c>
      <c r="D946" t="s">
        <v>753</v>
      </c>
      <c r="E946">
        <v>440</v>
      </c>
      <c r="F946">
        <v>10</v>
      </c>
      <c r="G946" t="s">
        <v>687</v>
      </c>
      <c r="H946" t="s">
        <v>690</v>
      </c>
      <c r="I946" t="s">
        <v>691</v>
      </c>
      <c r="J946" t="s">
        <v>687</v>
      </c>
      <c r="K946" t="s">
        <v>691</v>
      </c>
      <c r="L946" t="s">
        <v>687</v>
      </c>
      <c r="M946" t="s">
        <v>687</v>
      </c>
      <c r="N946" t="s">
        <v>687</v>
      </c>
      <c r="O946" t="s">
        <v>691</v>
      </c>
      <c r="P946" t="s">
        <v>687</v>
      </c>
      <c r="Q946" s="2">
        <v>0</v>
      </c>
      <c r="R946">
        <v>0</v>
      </c>
      <c r="S946">
        <v>0</v>
      </c>
      <c r="T946">
        <v>0</v>
      </c>
      <c r="U946" t="s">
        <v>690</v>
      </c>
      <c r="V946" t="s">
        <v>687</v>
      </c>
      <c r="X946" t="s">
        <v>687</v>
      </c>
      <c r="Y946" t="s">
        <v>690</v>
      </c>
      <c r="Z946">
        <v>2</v>
      </c>
      <c r="AA946">
        <v>0</v>
      </c>
      <c r="AB946" t="s">
        <v>687</v>
      </c>
      <c r="AC946" t="s">
        <v>687</v>
      </c>
      <c r="AD946" t="s">
        <v>687</v>
      </c>
      <c r="AE946">
        <v>44000082</v>
      </c>
      <c r="AF946">
        <v>1</v>
      </c>
      <c r="AG946">
        <v>44000017</v>
      </c>
      <c r="AH946">
        <v>1</v>
      </c>
      <c r="AI946" s="2"/>
      <c r="AJ946" t="s">
        <v>1318</v>
      </c>
    </row>
    <row r="947" spans="1:36" x14ac:dyDescent="0.25">
      <c r="A947" t="s">
        <v>993</v>
      </c>
      <c r="B947">
        <v>1513</v>
      </c>
      <c r="C947">
        <v>1</v>
      </c>
      <c r="D947" t="s">
        <v>757</v>
      </c>
      <c r="E947">
        <v>730</v>
      </c>
      <c r="F947">
        <v>17</v>
      </c>
      <c r="G947" t="s">
        <v>728</v>
      </c>
      <c r="H947" t="s">
        <v>1303</v>
      </c>
      <c r="I947">
        <v>0</v>
      </c>
      <c r="J947" t="s">
        <v>728</v>
      </c>
      <c r="K947">
        <v>0</v>
      </c>
      <c r="L947" t="s">
        <v>728</v>
      </c>
      <c r="M947">
        <v>0</v>
      </c>
      <c r="N947" t="s">
        <v>728</v>
      </c>
      <c r="O947">
        <v>0</v>
      </c>
      <c r="P947" t="s">
        <v>728</v>
      </c>
      <c r="Q947" s="2">
        <v>0</v>
      </c>
      <c r="R947" t="s">
        <v>728</v>
      </c>
      <c r="S947">
        <v>0</v>
      </c>
      <c r="T947" t="s">
        <v>728</v>
      </c>
      <c r="U947">
        <v>0</v>
      </c>
      <c r="V947" t="s">
        <v>728</v>
      </c>
      <c r="X947" t="s">
        <v>728</v>
      </c>
      <c r="Y947">
        <v>0</v>
      </c>
      <c r="AA947">
        <v>0</v>
      </c>
      <c r="AB947" t="s">
        <v>728</v>
      </c>
      <c r="AC947">
        <v>0</v>
      </c>
      <c r="AD947" t="s">
        <v>728</v>
      </c>
      <c r="AE947" t="s">
        <v>806</v>
      </c>
      <c r="AG947" t="s">
        <v>806</v>
      </c>
      <c r="AI947" s="2"/>
      <c r="AJ947" s="11" t="s">
        <v>1319</v>
      </c>
    </row>
    <row r="948" spans="1:36" x14ac:dyDescent="0.25">
      <c r="A948" t="s">
        <v>1006</v>
      </c>
      <c r="B948">
        <v>1809</v>
      </c>
      <c r="C948">
        <v>1</v>
      </c>
      <c r="D948" t="s">
        <v>748</v>
      </c>
      <c r="E948">
        <v>760</v>
      </c>
      <c r="F948">
        <v>17</v>
      </c>
      <c r="G948" t="s">
        <v>687</v>
      </c>
      <c r="H948" t="s">
        <v>1303</v>
      </c>
      <c r="I948">
        <v>0</v>
      </c>
      <c r="J948" t="s">
        <v>687</v>
      </c>
      <c r="K948">
        <v>0</v>
      </c>
      <c r="L948" t="s">
        <v>687</v>
      </c>
      <c r="M948">
        <v>0</v>
      </c>
      <c r="N948" t="s">
        <v>687</v>
      </c>
      <c r="O948">
        <v>0</v>
      </c>
      <c r="P948" t="s">
        <v>687</v>
      </c>
      <c r="Q948" s="2">
        <v>0</v>
      </c>
      <c r="R948" t="s">
        <v>687</v>
      </c>
      <c r="S948">
        <v>0</v>
      </c>
      <c r="T948" t="s">
        <v>687</v>
      </c>
      <c r="U948">
        <v>0</v>
      </c>
      <c r="V948" t="s">
        <v>687</v>
      </c>
      <c r="X948" t="s">
        <v>687</v>
      </c>
      <c r="Y948">
        <v>0</v>
      </c>
      <c r="AA948">
        <v>0</v>
      </c>
      <c r="AB948" t="s">
        <v>687</v>
      </c>
      <c r="AC948">
        <v>0</v>
      </c>
      <c r="AD948" t="s">
        <v>687</v>
      </c>
      <c r="AE948" t="s">
        <v>806</v>
      </c>
      <c r="AG948" t="s">
        <v>806</v>
      </c>
      <c r="AI948" s="2"/>
      <c r="AJ948" t="s">
        <v>1319</v>
      </c>
    </row>
    <row r="949" spans="1:36" x14ac:dyDescent="0.25">
      <c r="A949" t="s">
        <v>996</v>
      </c>
      <c r="B949">
        <v>1517</v>
      </c>
      <c r="C949">
        <v>1</v>
      </c>
      <c r="D949" t="s">
        <v>757</v>
      </c>
      <c r="E949">
        <v>740</v>
      </c>
      <c r="F949">
        <v>17</v>
      </c>
      <c r="G949" t="s">
        <v>687</v>
      </c>
      <c r="H949" t="s">
        <v>1303</v>
      </c>
      <c r="I949">
        <v>0</v>
      </c>
      <c r="J949" t="s">
        <v>687</v>
      </c>
      <c r="K949">
        <v>0</v>
      </c>
      <c r="L949" t="s">
        <v>687</v>
      </c>
      <c r="M949">
        <v>0</v>
      </c>
      <c r="N949" t="s">
        <v>687</v>
      </c>
      <c r="O949">
        <v>0</v>
      </c>
      <c r="P949" t="s">
        <v>687</v>
      </c>
      <c r="Q949" s="2">
        <v>0</v>
      </c>
      <c r="R949" t="s">
        <v>687</v>
      </c>
      <c r="S949">
        <v>0</v>
      </c>
      <c r="T949" t="s">
        <v>687</v>
      </c>
      <c r="U949">
        <v>0</v>
      </c>
      <c r="V949" t="s">
        <v>687</v>
      </c>
      <c r="X949" t="s">
        <v>687</v>
      </c>
      <c r="Y949">
        <v>0</v>
      </c>
      <c r="AA949">
        <v>0</v>
      </c>
      <c r="AB949" t="s">
        <v>687</v>
      </c>
      <c r="AC949">
        <v>0</v>
      </c>
      <c r="AD949" t="s">
        <v>687</v>
      </c>
      <c r="AE949" t="s">
        <v>806</v>
      </c>
      <c r="AG949" t="s">
        <v>806</v>
      </c>
      <c r="AI949" s="2"/>
      <c r="AJ949" t="s">
        <v>1319</v>
      </c>
    </row>
    <row r="950" spans="1:36" x14ac:dyDescent="0.25">
      <c r="A950" t="s">
        <v>864</v>
      </c>
      <c r="B950">
        <v>549</v>
      </c>
      <c r="C950">
        <v>1</v>
      </c>
      <c r="D950" t="s">
        <v>757</v>
      </c>
      <c r="E950">
        <v>740</v>
      </c>
      <c r="F950">
        <v>5</v>
      </c>
      <c r="G950" t="s">
        <v>687</v>
      </c>
      <c r="H950" t="s">
        <v>690</v>
      </c>
      <c r="I950" t="s">
        <v>691</v>
      </c>
      <c r="J950" t="s">
        <v>687</v>
      </c>
      <c r="K950" t="s">
        <v>691</v>
      </c>
      <c r="L950" t="s">
        <v>687</v>
      </c>
      <c r="M950" t="s">
        <v>687</v>
      </c>
      <c r="N950" t="s">
        <v>687</v>
      </c>
      <c r="O950" t="s">
        <v>691</v>
      </c>
      <c r="P950" t="s">
        <v>687</v>
      </c>
      <c r="Q950" s="2">
        <v>0</v>
      </c>
      <c r="R950" t="s">
        <v>687</v>
      </c>
      <c r="S950">
        <v>0</v>
      </c>
      <c r="T950" t="s">
        <v>687</v>
      </c>
      <c r="U950">
        <v>0</v>
      </c>
      <c r="V950" t="s">
        <v>687</v>
      </c>
      <c r="X950" t="s">
        <v>687</v>
      </c>
      <c r="Y950" t="s">
        <v>690</v>
      </c>
      <c r="Z950">
        <v>1</v>
      </c>
      <c r="AA950">
        <v>0</v>
      </c>
      <c r="AB950" t="s">
        <v>687</v>
      </c>
      <c r="AC950">
        <v>0</v>
      </c>
      <c r="AD950" t="s">
        <v>687</v>
      </c>
      <c r="AE950">
        <v>21001714</v>
      </c>
      <c r="AG950">
        <v>21001713</v>
      </c>
      <c r="AH950">
        <v>1</v>
      </c>
      <c r="AI950" s="2"/>
      <c r="AJ950" t="s">
        <v>1318</v>
      </c>
    </row>
    <row r="951" spans="1:36" x14ac:dyDescent="0.25">
      <c r="A951" t="s">
        <v>249</v>
      </c>
      <c r="B951">
        <v>550</v>
      </c>
      <c r="C951">
        <v>1</v>
      </c>
      <c r="D951" t="s">
        <v>757</v>
      </c>
      <c r="E951">
        <v>746</v>
      </c>
      <c r="F951">
        <v>10</v>
      </c>
      <c r="G951" t="s">
        <v>687</v>
      </c>
      <c r="H951" t="s">
        <v>690</v>
      </c>
      <c r="I951" t="s">
        <v>691</v>
      </c>
      <c r="J951" t="s">
        <v>687</v>
      </c>
      <c r="K951" t="s">
        <v>691</v>
      </c>
      <c r="L951" t="s">
        <v>687</v>
      </c>
      <c r="M951" t="s">
        <v>687</v>
      </c>
      <c r="N951" t="s">
        <v>687</v>
      </c>
      <c r="O951" t="s">
        <v>687</v>
      </c>
      <c r="P951" t="s">
        <v>687</v>
      </c>
      <c r="Q951" s="2">
        <v>0</v>
      </c>
      <c r="R951" t="s">
        <v>687</v>
      </c>
      <c r="S951" t="s">
        <v>691</v>
      </c>
      <c r="T951" t="s">
        <v>687</v>
      </c>
      <c r="U951">
        <v>0</v>
      </c>
      <c r="V951" t="s">
        <v>687</v>
      </c>
      <c r="X951" t="s">
        <v>687</v>
      </c>
      <c r="Y951" t="s">
        <v>690</v>
      </c>
      <c r="Z951">
        <v>1</v>
      </c>
      <c r="AA951">
        <v>0</v>
      </c>
      <c r="AB951" t="s">
        <v>687</v>
      </c>
      <c r="AC951">
        <v>0</v>
      </c>
      <c r="AD951" t="s">
        <v>687</v>
      </c>
      <c r="AE951">
        <v>21001932</v>
      </c>
      <c r="AF951">
        <v>1</v>
      </c>
      <c r="AG951">
        <v>21000950</v>
      </c>
      <c r="AH951">
        <v>1</v>
      </c>
      <c r="AI951" s="2"/>
      <c r="AJ951" t="s">
        <v>1318</v>
      </c>
    </row>
    <row r="952" spans="1:36" x14ac:dyDescent="0.25">
      <c r="A952" t="s">
        <v>164</v>
      </c>
      <c r="B952">
        <v>409</v>
      </c>
      <c r="C952">
        <v>1</v>
      </c>
      <c r="D952" t="s">
        <v>764</v>
      </c>
      <c r="E952">
        <v>787</v>
      </c>
      <c r="F952">
        <v>13</v>
      </c>
      <c r="G952" t="s">
        <v>687</v>
      </c>
      <c r="H952" t="s">
        <v>690</v>
      </c>
      <c r="I952" t="s">
        <v>691</v>
      </c>
      <c r="J952" t="s">
        <v>687</v>
      </c>
      <c r="K952" t="s">
        <v>687</v>
      </c>
      <c r="L952" t="s">
        <v>687</v>
      </c>
      <c r="M952" t="s">
        <v>687</v>
      </c>
      <c r="N952" t="s">
        <v>687</v>
      </c>
      <c r="O952" t="s">
        <v>687</v>
      </c>
      <c r="P952" t="s">
        <v>687</v>
      </c>
      <c r="Q952" s="2">
        <v>0</v>
      </c>
      <c r="R952" t="s">
        <v>687</v>
      </c>
      <c r="S952" t="s">
        <v>691</v>
      </c>
      <c r="T952" t="s">
        <v>687</v>
      </c>
      <c r="U952">
        <v>0</v>
      </c>
      <c r="V952" t="s">
        <v>687</v>
      </c>
      <c r="X952" t="s">
        <v>687</v>
      </c>
      <c r="Y952" t="s">
        <v>690</v>
      </c>
      <c r="Z952">
        <v>2</v>
      </c>
      <c r="AA952">
        <v>0</v>
      </c>
      <c r="AB952" t="s">
        <v>687</v>
      </c>
      <c r="AC952" t="s">
        <v>687</v>
      </c>
      <c r="AD952" t="s">
        <v>687</v>
      </c>
      <c r="AE952">
        <v>1000142</v>
      </c>
      <c r="AF952">
        <v>1</v>
      </c>
      <c r="AG952">
        <v>1000029</v>
      </c>
      <c r="AH952">
        <v>1</v>
      </c>
      <c r="AI952" s="2"/>
      <c r="AJ952" t="s">
        <v>1318</v>
      </c>
    </row>
    <row r="953" spans="1:36" x14ac:dyDescent="0.25">
      <c r="A953" t="s">
        <v>57</v>
      </c>
      <c r="B953">
        <v>159</v>
      </c>
      <c r="C953">
        <v>1</v>
      </c>
      <c r="D953" t="s">
        <v>729</v>
      </c>
      <c r="E953">
        <v>540</v>
      </c>
      <c r="F953">
        <v>15</v>
      </c>
      <c r="G953" t="s">
        <v>687</v>
      </c>
      <c r="H953" t="s">
        <v>690</v>
      </c>
      <c r="I953" t="s">
        <v>691</v>
      </c>
      <c r="J953" t="s">
        <v>687</v>
      </c>
      <c r="K953" t="s">
        <v>691</v>
      </c>
      <c r="L953" t="s">
        <v>687</v>
      </c>
      <c r="M953" t="s">
        <v>687</v>
      </c>
      <c r="N953" t="s">
        <v>687</v>
      </c>
      <c r="O953" t="s">
        <v>691</v>
      </c>
      <c r="P953" t="s">
        <v>687</v>
      </c>
      <c r="Q953" s="2">
        <v>0</v>
      </c>
      <c r="R953" t="s">
        <v>687</v>
      </c>
      <c r="S953">
        <v>0</v>
      </c>
      <c r="T953" t="s">
        <v>687</v>
      </c>
      <c r="U953">
        <v>0</v>
      </c>
      <c r="V953" t="s">
        <v>687</v>
      </c>
      <c r="X953" t="s">
        <v>687</v>
      </c>
      <c r="Y953" t="s">
        <v>690</v>
      </c>
      <c r="Z953">
        <v>1</v>
      </c>
      <c r="AA953">
        <v>0</v>
      </c>
      <c r="AB953" t="s">
        <v>687</v>
      </c>
      <c r="AC953">
        <v>0</v>
      </c>
      <c r="AD953" t="s">
        <v>687</v>
      </c>
      <c r="AE953">
        <v>41000590</v>
      </c>
      <c r="AG953">
        <v>41000055</v>
      </c>
      <c r="AH953">
        <v>1</v>
      </c>
      <c r="AI953" s="2"/>
      <c r="AJ953" t="s">
        <v>1318</v>
      </c>
    </row>
    <row r="954" spans="1:36" x14ac:dyDescent="0.25">
      <c r="A954" t="s">
        <v>250</v>
      </c>
      <c r="B954">
        <v>552</v>
      </c>
      <c r="C954">
        <v>1</v>
      </c>
      <c r="D954" t="s">
        <v>757</v>
      </c>
      <c r="E954">
        <v>615</v>
      </c>
      <c r="F954">
        <v>9</v>
      </c>
      <c r="G954" t="s">
        <v>687</v>
      </c>
      <c r="H954" t="s">
        <v>687</v>
      </c>
      <c r="I954" t="s">
        <v>688</v>
      </c>
      <c r="J954" t="s">
        <v>687</v>
      </c>
      <c r="K954" t="s">
        <v>688</v>
      </c>
      <c r="L954" t="s">
        <v>687</v>
      </c>
      <c r="M954" t="s">
        <v>687</v>
      </c>
      <c r="N954" t="s">
        <v>687</v>
      </c>
      <c r="O954" t="s">
        <v>688</v>
      </c>
      <c r="P954" t="s">
        <v>687</v>
      </c>
      <c r="Q954" s="2">
        <v>0</v>
      </c>
      <c r="R954" t="s">
        <v>687</v>
      </c>
      <c r="S954" t="s">
        <v>687</v>
      </c>
      <c r="T954" t="s">
        <v>687</v>
      </c>
      <c r="U954">
        <v>0</v>
      </c>
      <c r="V954" t="s">
        <v>687</v>
      </c>
      <c r="X954" t="s">
        <v>687</v>
      </c>
      <c r="Y954" t="s">
        <v>687</v>
      </c>
      <c r="Z954">
        <v>1</v>
      </c>
      <c r="AA954">
        <v>0</v>
      </c>
      <c r="AB954" t="s">
        <v>687</v>
      </c>
      <c r="AC954">
        <v>0</v>
      </c>
      <c r="AD954" t="s">
        <v>687</v>
      </c>
      <c r="AE954">
        <v>21000963</v>
      </c>
      <c r="AF954">
        <v>1</v>
      </c>
      <c r="AG954">
        <v>21000254</v>
      </c>
      <c r="AH954">
        <v>1</v>
      </c>
      <c r="AI954" s="2"/>
      <c r="AJ954" t="s">
        <v>1320</v>
      </c>
    </row>
    <row r="955" spans="1:36" x14ac:dyDescent="0.25">
      <c r="A955" t="s">
        <v>1160</v>
      </c>
      <c r="B955">
        <v>1702</v>
      </c>
      <c r="C955">
        <v>1</v>
      </c>
      <c r="D955" t="s">
        <v>745</v>
      </c>
      <c r="E955">
        <v>706</v>
      </c>
      <c r="F955">
        <v>17</v>
      </c>
      <c r="G955" t="s">
        <v>687</v>
      </c>
      <c r="H955" t="s">
        <v>1303</v>
      </c>
      <c r="I955">
        <v>0</v>
      </c>
      <c r="J955" t="s">
        <v>687</v>
      </c>
      <c r="K955">
        <v>0</v>
      </c>
      <c r="L955" t="s">
        <v>687</v>
      </c>
      <c r="M955">
        <v>0</v>
      </c>
      <c r="N955" t="s">
        <v>687</v>
      </c>
      <c r="O955">
        <v>0</v>
      </c>
      <c r="P955" t="s">
        <v>687</v>
      </c>
      <c r="Q955" s="2">
        <v>0</v>
      </c>
      <c r="R955" t="s">
        <v>687</v>
      </c>
      <c r="S955">
        <v>0</v>
      </c>
      <c r="T955" t="s">
        <v>687</v>
      </c>
      <c r="U955">
        <v>0</v>
      </c>
      <c r="V955" t="s">
        <v>687</v>
      </c>
      <c r="X955" t="s">
        <v>687</v>
      </c>
      <c r="Y955">
        <v>0</v>
      </c>
      <c r="AA955">
        <v>0</v>
      </c>
      <c r="AB955" t="s">
        <v>687</v>
      </c>
      <c r="AC955">
        <v>0</v>
      </c>
      <c r="AD955" t="s">
        <v>687</v>
      </c>
      <c r="AE955" t="s">
        <v>806</v>
      </c>
      <c r="AG955">
        <v>23000121</v>
      </c>
      <c r="AI955" s="2"/>
      <c r="AJ955" t="s">
        <v>1319</v>
      </c>
    </row>
    <row r="956" spans="1:36" x14ac:dyDescent="0.25">
      <c r="A956" t="s">
        <v>294</v>
      </c>
      <c r="B956">
        <v>646</v>
      </c>
      <c r="C956">
        <v>1</v>
      </c>
      <c r="D956" t="s">
        <v>748</v>
      </c>
      <c r="E956">
        <v>760</v>
      </c>
      <c r="F956">
        <v>11</v>
      </c>
      <c r="G956" t="s">
        <v>687</v>
      </c>
      <c r="H956" t="s">
        <v>688</v>
      </c>
      <c r="I956" t="s">
        <v>1322</v>
      </c>
      <c r="J956" t="s">
        <v>687</v>
      </c>
      <c r="K956" t="s">
        <v>688</v>
      </c>
      <c r="L956" t="s">
        <v>687</v>
      </c>
      <c r="M956" t="s">
        <v>688</v>
      </c>
      <c r="N956" t="s">
        <v>687</v>
      </c>
      <c r="O956">
        <v>0</v>
      </c>
      <c r="P956" t="s">
        <v>687</v>
      </c>
      <c r="Q956" s="2">
        <v>0</v>
      </c>
      <c r="R956" t="s">
        <v>687</v>
      </c>
      <c r="S956">
        <v>0</v>
      </c>
      <c r="T956" t="s">
        <v>687</v>
      </c>
      <c r="U956">
        <v>0</v>
      </c>
      <c r="V956" t="s">
        <v>687</v>
      </c>
      <c r="X956" t="s">
        <v>687</v>
      </c>
      <c r="Y956" t="s">
        <v>688</v>
      </c>
      <c r="Z956">
        <v>1</v>
      </c>
      <c r="AA956">
        <v>0</v>
      </c>
      <c r="AB956" t="s">
        <v>687</v>
      </c>
      <c r="AC956">
        <v>0</v>
      </c>
      <c r="AD956" t="s">
        <v>687</v>
      </c>
      <c r="AE956">
        <v>16001158</v>
      </c>
      <c r="AG956">
        <v>16001157</v>
      </c>
      <c r="AH956">
        <v>1</v>
      </c>
      <c r="AI956" s="2"/>
      <c r="AJ956" t="s">
        <v>1320</v>
      </c>
    </row>
    <row r="957" spans="1:36" x14ac:dyDescent="0.25">
      <c r="A957" t="s">
        <v>995</v>
      </c>
      <c r="B957">
        <v>1516</v>
      </c>
      <c r="C957">
        <v>1</v>
      </c>
      <c r="D957" t="s">
        <v>757</v>
      </c>
      <c r="E957">
        <v>730</v>
      </c>
      <c r="F957">
        <v>17</v>
      </c>
      <c r="G957" t="s">
        <v>728</v>
      </c>
      <c r="H957" t="s">
        <v>1303</v>
      </c>
      <c r="I957">
        <v>0</v>
      </c>
      <c r="J957" t="s">
        <v>728</v>
      </c>
      <c r="K957">
        <v>0</v>
      </c>
      <c r="L957" t="s">
        <v>728</v>
      </c>
      <c r="M957">
        <v>0</v>
      </c>
      <c r="N957" t="s">
        <v>728</v>
      </c>
      <c r="O957">
        <v>0</v>
      </c>
      <c r="P957" t="s">
        <v>728</v>
      </c>
      <c r="Q957" s="2">
        <v>0</v>
      </c>
      <c r="R957" t="s">
        <v>728</v>
      </c>
      <c r="S957">
        <v>0</v>
      </c>
      <c r="T957" t="s">
        <v>728</v>
      </c>
      <c r="U957">
        <v>0</v>
      </c>
      <c r="V957" t="s">
        <v>728</v>
      </c>
      <c r="X957" t="s">
        <v>728</v>
      </c>
      <c r="Y957">
        <v>0</v>
      </c>
      <c r="AA957">
        <v>0</v>
      </c>
      <c r="AB957" t="s">
        <v>728</v>
      </c>
      <c r="AC957">
        <v>0</v>
      </c>
      <c r="AD957" t="s">
        <v>728</v>
      </c>
      <c r="AE957" t="s">
        <v>806</v>
      </c>
      <c r="AG957" t="s">
        <v>806</v>
      </c>
      <c r="AI957" s="2"/>
      <c r="AJ957" s="11" t="s">
        <v>1319</v>
      </c>
    </row>
    <row r="958" spans="1:36" x14ac:dyDescent="0.25">
      <c r="A958" t="s">
        <v>847</v>
      </c>
      <c r="B958">
        <v>445</v>
      </c>
      <c r="C958">
        <v>1</v>
      </c>
      <c r="D958" t="s">
        <v>835</v>
      </c>
      <c r="E958">
        <v>665</v>
      </c>
      <c r="F958">
        <v>15</v>
      </c>
      <c r="G958" t="s">
        <v>687</v>
      </c>
      <c r="H958" t="s">
        <v>687</v>
      </c>
      <c r="I958" t="s">
        <v>687</v>
      </c>
      <c r="J958" t="s">
        <v>687</v>
      </c>
      <c r="K958" t="s">
        <v>687</v>
      </c>
      <c r="L958" t="s">
        <v>687</v>
      </c>
      <c r="M958" t="s">
        <v>687</v>
      </c>
      <c r="N958" t="s">
        <v>687</v>
      </c>
      <c r="O958">
        <v>0</v>
      </c>
      <c r="P958" t="s">
        <v>687</v>
      </c>
      <c r="Q958" s="2">
        <v>0</v>
      </c>
      <c r="R958" t="s">
        <v>687</v>
      </c>
      <c r="S958">
        <v>0</v>
      </c>
      <c r="T958" t="s">
        <v>687</v>
      </c>
      <c r="U958">
        <v>0</v>
      </c>
      <c r="V958" t="s">
        <v>687</v>
      </c>
      <c r="X958" t="s">
        <v>687</v>
      </c>
      <c r="Y958" t="s">
        <v>687</v>
      </c>
      <c r="Z958">
        <v>1</v>
      </c>
      <c r="AA958">
        <v>0</v>
      </c>
      <c r="AB958" t="s">
        <v>687</v>
      </c>
      <c r="AC958">
        <v>0</v>
      </c>
      <c r="AD958" t="s">
        <v>687</v>
      </c>
      <c r="AE958">
        <v>22001295</v>
      </c>
      <c r="AG958">
        <v>22001294</v>
      </c>
      <c r="AH958">
        <v>1</v>
      </c>
      <c r="AI958" s="2"/>
      <c r="AJ958" t="s">
        <v>1320</v>
      </c>
    </row>
    <row r="959" spans="1:36" x14ac:dyDescent="0.25">
      <c r="A959" t="s">
        <v>981</v>
      </c>
      <c r="B959">
        <v>1401</v>
      </c>
      <c r="C959">
        <v>1</v>
      </c>
      <c r="D959" t="s">
        <v>835</v>
      </c>
      <c r="E959">
        <v>661</v>
      </c>
      <c r="F959">
        <v>17</v>
      </c>
      <c r="G959" t="s">
        <v>728</v>
      </c>
      <c r="H959" t="s">
        <v>1303</v>
      </c>
      <c r="I959">
        <v>0</v>
      </c>
      <c r="J959" t="s">
        <v>728</v>
      </c>
      <c r="K959">
        <v>0</v>
      </c>
      <c r="L959" t="s">
        <v>728</v>
      </c>
      <c r="M959">
        <v>0</v>
      </c>
      <c r="N959" t="s">
        <v>728</v>
      </c>
      <c r="O959">
        <v>0</v>
      </c>
      <c r="P959" t="s">
        <v>728</v>
      </c>
      <c r="Q959" s="2">
        <v>0</v>
      </c>
      <c r="R959" t="s">
        <v>728</v>
      </c>
      <c r="S959">
        <v>0</v>
      </c>
      <c r="T959" t="s">
        <v>728</v>
      </c>
      <c r="U959">
        <v>0</v>
      </c>
      <c r="V959" t="s">
        <v>728</v>
      </c>
      <c r="X959" t="s">
        <v>728</v>
      </c>
      <c r="Y959">
        <v>0</v>
      </c>
      <c r="AA959">
        <v>0</v>
      </c>
      <c r="AB959" t="s">
        <v>728</v>
      </c>
      <c r="AC959">
        <v>0</v>
      </c>
      <c r="AD959" t="s">
        <v>728</v>
      </c>
      <c r="AE959" t="s">
        <v>806</v>
      </c>
      <c r="AG959" t="s">
        <v>806</v>
      </c>
      <c r="AI959" s="2"/>
      <c r="AJ959" s="11" t="s">
        <v>1319</v>
      </c>
    </row>
    <row r="960" spans="1:36" x14ac:dyDescent="0.25">
      <c r="A960" t="s">
        <v>67</v>
      </c>
      <c r="B960">
        <v>185</v>
      </c>
      <c r="C960">
        <v>1</v>
      </c>
      <c r="D960" t="s">
        <v>740</v>
      </c>
      <c r="E960">
        <v>410</v>
      </c>
      <c r="F960">
        <v>15</v>
      </c>
      <c r="G960" t="s">
        <v>702</v>
      </c>
      <c r="H960" t="s">
        <v>702</v>
      </c>
      <c r="I960" t="s">
        <v>691</v>
      </c>
      <c r="J960" t="s">
        <v>691</v>
      </c>
      <c r="K960" t="s">
        <v>691</v>
      </c>
      <c r="L960" t="s">
        <v>691</v>
      </c>
      <c r="M960" t="s">
        <v>687</v>
      </c>
      <c r="N960" t="s">
        <v>687</v>
      </c>
      <c r="O960" t="s">
        <v>691</v>
      </c>
      <c r="P960" t="s">
        <v>691</v>
      </c>
      <c r="Q960" s="2">
        <v>0</v>
      </c>
      <c r="R960" t="s">
        <v>728</v>
      </c>
      <c r="S960">
        <v>0</v>
      </c>
      <c r="T960" t="s">
        <v>728</v>
      </c>
      <c r="U960">
        <v>0</v>
      </c>
      <c r="V960" t="s">
        <v>728</v>
      </c>
      <c r="X960" t="s">
        <v>702</v>
      </c>
      <c r="Y960" t="s">
        <v>702</v>
      </c>
      <c r="Z960">
        <v>1</v>
      </c>
      <c r="AA960">
        <v>0</v>
      </c>
      <c r="AB960" t="s">
        <v>728</v>
      </c>
      <c r="AC960">
        <v>0</v>
      </c>
      <c r="AD960" t="s">
        <v>728</v>
      </c>
      <c r="AE960">
        <v>46000481</v>
      </c>
      <c r="AG960">
        <v>46000480</v>
      </c>
      <c r="AH960">
        <v>1</v>
      </c>
      <c r="AI960" s="2"/>
      <c r="AJ960" t="s">
        <v>1321</v>
      </c>
    </row>
    <row r="961" spans="1:36" x14ac:dyDescent="0.25">
      <c r="A961" t="s">
        <v>1051</v>
      </c>
      <c r="B961">
        <v>2503</v>
      </c>
      <c r="C961">
        <v>2</v>
      </c>
      <c r="D961" t="s">
        <v>900</v>
      </c>
      <c r="E961">
        <v>370</v>
      </c>
      <c r="F961">
        <v>17</v>
      </c>
      <c r="G961" t="s">
        <v>687</v>
      </c>
      <c r="H961" t="s">
        <v>1303</v>
      </c>
      <c r="I961">
        <v>0</v>
      </c>
      <c r="J961" t="s">
        <v>687</v>
      </c>
      <c r="K961">
        <v>0</v>
      </c>
      <c r="L961" t="s">
        <v>687</v>
      </c>
      <c r="M961">
        <v>0</v>
      </c>
      <c r="N961" t="s">
        <v>687</v>
      </c>
      <c r="O961">
        <v>0</v>
      </c>
      <c r="P961" t="s">
        <v>687</v>
      </c>
      <c r="Q961" s="2">
        <v>0</v>
      </c>
      <c r="R961" t="s">
        <v>687</v>
      </c>
      <c r="S961">
        <v>0</v>
      </c>
      <c r="T961" t="s">
        <v>687</v>
      </c>
      <c r="U961">
        <v>0</v>
      </c>
      <c r="V961" t="s">
        <v>687</v>
      </c>
      <c r="X961" t="s">
        <v>687</v>
      </c>
      <c r="Y961">
        <v>0</v>
      </c>
      <c r="AA961">
        <v>0</v>
      </c>
      <c r="AB961" t="s">
        <v>687</v>
      </c>
      <c r="AC961">
        <v>0</v>
      </c>
      <c r="AD961" t="s">
        <v>687</v>
      </c>
      <c r="AE961" t="s">
        <v>806</v>
      </c>
      <c r="AG961" t="s">
        <v>806</v>
      </c>
      <c r="AI961" s="2"/>
      <c r="AJ961" t="s">
        <v>1319</v>
      </c>
    </row>
    <row r="962" spans="1:36" x14ac:dyDescent="0.25">
      <c r="A962" t="s">
        <v>23</v>
      </c>
      <c r="B962">
        <v>91</v>
      </c>
      <c r="C962">
        <v>1</v>
      </c>
      <c r="D962" t="s">
        <v>708</v>
      </c>
      <c r="E962">
        <v>621</v>
      </c>
      <c r="F962">
        <v>13</v>
      </c>
      <c r="G962" t="s">
        <v>690</v>
      </c>
      <c r="H962" t="s">
        <v>690</v>
      </c>
      <c r="I962" t="s">
        <v>691</v>
      </c>
      <c r="J962" t="s">
        <v>691</v>
      </c>
      <c r="K962" t="s">
        <v>691</v>
      </c>
      <c r="L962" t="s">
        <v>691</v>
      </c>
      <c r="M962" t="s">
        <v>687</v>
      </c>
      <c r="N962" t="s">
        <v>687</v>
      </c>
      <c r="O962" t="s">
        <v>691</v>
      </c>
      <c r="P962" t="s">
        <v>691</v>
      </c>
      <c r="Q962" s="2">
        <v>0</v>
      </c>
      <c r="R962" t="s">
        <v>728</v>
      </c>
      <c r="S962" t="s">
        <v>691</v>
      </c>
      <c r="T962" t="s">
        <v>691</v>
      </c>
      <c r="U962">
        <v>0</v>
      </c>
      <c r="V962" t="s">
        <v>728</v>
      </c>
      <c r="X962" t="s">
        <v>690</v>
      </c>
      <c r="Y962" t="s">
        <v>690</v>
      </c>
      <c r="Z962">
        <v>1</v>
      </c>
      <c r="AA962">
        <v>0</v>
      </c>
      <c r="AB962" t="s">
        <v>728</v>
      </c>
      <c r="AC962">
        <v>0</v>
      </c>
      <c r="AD962" t="s">
        <v>728</v>
      </c>
      <c r="AE962">
        <v>38000132</v>
      </c>
      <c r="AF962">
        <v>1</v>
      </c>
      <c r="AG962">
        <v>38000108</v>
      </c>
      <c r="AH962">
        <v>1</v>
      </c>
      <c r="AI962" s="2"/>
      <c r="AJ962" t="s">
        <v>1321</v>
      </c>
    </row>
    <row r="963" spans="1:36" x14ac:dyDescent="0.25">
      <c r="A963" t="s">
        <v>969</v>
      </c>
      <c r="B963">
        <v>1214</v>
      </c>
      <c r="C963">
        <v>1</v>
      </c>
      <c r="D963" t="s">
        <v>764</v>
      </c>
      <c r="E963">
        <v>787</v>
      </c>
      <c r="F963">
        <v>1</v>
      </c>
      <c r="G963" t="s">
        <v>687</v>
      </c>
      <c r="H963" t="s">
        <v>688</v>
      </c>
      <c r="I963" t="s">
        <v>1322</v>
      </c>
      <c r="J963" t="s">
        <v>687</v>
      </c>
      <c r="K963" t="s">
        <v>688</v>
      </c>
      <c r="L963" t="s">
        <v>687</v>
      </c>
      <c r="M963" t="s">
        <v>688</v>
      </c>
      <c r="N963" t="s">
        <v>687</v>
      </c>
      <c r="O963">
        <v>0</v>
      </c>
      <c r="P963" t="s">
        <v>687</v>
      </c>
      <c r="Q963" s="2">
        <v>0</v>
      </c>
      <c r="R963" t="s">
        <v>687</v>
      </c>
      <c r="S963" t="s">
        <v>688</v>
      </c>
      <c r="T963" t="s">
        <v>687</v>
      </c>
      <c r="U963">
        <v>0</v>
      </c>
      <c r="V963" t="s">
        <v>687</v>
      </c>
      <c r="X963" t="s">
        <v>687</v>
      </c>
      <c r="Y963" t="s">
        <v>688</v>
      </c>
      <c r="Z963">
        <v>1</v>
      </c>
      <c r="AA963">
        <v>0</v>
      </c>
      <c r="AB963" t="s">
        <v>687</v>
      </c>
      <c r="AC963">
        <v>0</v>
      </c>
      <c r="AD963" t="s">
        <v>687</v>
      </c>
      <c r="AE963">
        <v>11000286</v>
      </c>
      <c r="AF963">
        <v>1</v>
      </c>
      <c r="AG963">
        <v>11000285</v>
      </c>
      <c r="AH963">
        <v>1</v>
      </c>
      <c r="AI963" s="2"/>
      <c r="AJ963" t="s">
        <v>1320</v>
      </c>
    </row>
    <row r="964" spans="1:36" x14ac:dyDescent="0.25">
      <c r="A964" t="s">
        <v>265</v>
      </c>
      <c r="B964">
        <v>579</v>
      </c>
      <c r="C964">
        <v>1</v>
      </c>
      <c r="D964" t="s">
        <v>745</v>
      </c>
      <c r="E964">
        <v>706</v>
      </c>
      <c r="F964">
        <v>10</v>
      </c>
      <c r="G964" t="s">
        <v>687</v>
      </c>
      <c r="H964" t="s">
        <v>691</v>
      </c>
      <c r="I964" t="s">
        <v>691</v>
      </c>
      <c r="J964" t="s">
        <v>687</v>
      </c>
      <c r="K964" t="s">
        <v>691</v>
      </c>
      <c r="L964" t="s">
        <v>687</v>
      </c>
      <c r="M964" t="s">
        <v>687</v>
      </c>
      <c r="N964" t="s">
        <v>687</v>
      </c>
      <c r="O964" t="s">
        <v>687</v>
      </c>
      <c r="P964" t="s">
        <v>687</v>
      </c>
      <c r="Q964" s="2">
        <v>0</v>
      </c>
      <c r="R964" t="s">
        <v>687</v>
      </c>
      <c r="S964" t="s">
        <v>687</v>
      </c>
      <c r="T964" t="s">
        <v>687</v>
      </c>
      <c r="U964">
        <v>0</v>
      </c>
      <c r="V964" t="s">
        <v>687</v>
      </c>
      <c r="X964" t="s">
        <v>687</v>
      </c>
      <c r="Y964" t="s">
        <v>691</v>
      </c>
      <c r="Z964">
        <v>1</v>
      </c>
      <c r="AA964">
        <v>0</v>
      </c>
      <c r="AB964" t="s">
        <v>687</v>
      </c>
      <c r="AC964">
        <v>0</v>
      </c>
      <c r="AD964" t="s">
        <v>687</v>
      </c>
      <c r="AE964">
        <v>23000196</v>
      </c>
      <c r="AF964">
        <v>1</v>
      </c>
      <c r="AG964">
        <v>23000012</v>
      </c>
      <c r="AH964">
        <v>1</v>
      </c>
      <c r="AI964" s="2"/>
      <c r="AJ964" t="s">
        <v>1318</v>
      </c>
    </row>
    <row r="965" spans="1:36" x14ac:dyDescent="0.25">
      <c r="A965" t="s">
        <v>265</v>
      </c>
      <c r="B965">
        <v>1224</v>
      </c>
      <c r="C965">
        <v>1</v>
      </c>
      <c r="D965" t="s">
        <v>764</v>
      </c>
      <c r="E965">
        <v>820</v>
      </c>
      <c r="F965">
        <v>1</v>
      </c>
      <c r="G965" t="s">
        <v>687</v>
      </c>
      <c r="H965" t="s">
        <v>1303</v>
      </c>
      <c r="I965">
        <v>0</v>
      </c>
      <c r="J965" t="s">
        <v>687</v>
      </c>
      <c r="K965">
        <v>0</v>
      </c>
      <c r="L965" t="s">
        <v>687</v>
      </c>
      <c r="M965">
        <v>0</v>
      </c>
      <c r="N965" t="s">
        <v>687</v>
      </c>
      <c r="O965">
        <v>0</v>
      </c>
      <c r="P965" t="s">
        <v>687</v>
      </c>
      <c r="Q965" s="2">
        <v>0</v>
      </c>
      <c r="R965" t="s">
        <v>687</v>
      </c>
      <c r="S965">
        <v>0</v>
      </c>
      <c r="T965" t="s">
        <v>687</v>
      </c>
      <c r="U965">
        <v>0</v>
      </c>
      <c r="V965" t="s">
        <v>687</v>
      </c>
      <c r="X965" t="s">
        <v>687</v>
      </c>
      <c r="Y965">
        <v>0</v>
      </c>
      <c r="AA965">
        <v>0</v>
      </c>
      <c r="AB965" t="s">
        <v>687</v>
      </c>
      <c r="AC965">
        <v>0</v>
      </c>
      <c r="AD965" t="s">
        <v>687</v>
      </c>
      <c r="AE965">
        <v>13000110</v>
      </c>
      <c r="AG965">
        <v>13000004</v>
      </c>
      <c r="AI965" s="2"/>
      <c r="AJ965" t="s">
        <v>1319</v>
      </c>
    </row>
    <row r="966" spans="1:36" x14ac:dyDescent="0.25">
      <c r="A966" t="s">
        <v>460</v>
      </c>
      <c r="B966">
        <v>950</v>
      </c>
      <c r="C966">
        <v>3</v>
      </c>
      <c r="D966" t="s">
        <v>914</v>
      </c>
      <c r="E966">
        <v>400</v>
      </c>
      <c r="F966">
        <v>13</v>
      </c>
      <c r="G966" t="s">
        <v>687</v>
      </c>
      <c r="H966" t="s">
        <v>688</v>
      </c>
      <c r="I966" t="s">
        <v>688</v>
      </c>
      <c r="J966" t="s">
        <v>687</v>
      </c>
      <c r="K966" t="s">
        <v>1322</v>
      </c>
      <c r="L966" t="s">
        <v>687</v>
      </c>
      <c r="M966" t="s">
        <v>688</v>
      </c>
      <c r="N966" t="s">
        <v>687</v>
      </c>
      <c r="O966" t="s">
        <v>688</v>
      </c>
      <c r="P966" t="s">
        <v>687</v>
      </c>
      <c r="Q966" s="2">
        <v>0</v>
      </c>
      <c r="R966" t="s">
        <v>687</v>
      </c>
      <c r="S966" t="s">
        <v>688</v>
      </c>
      <c r="T966" t="s">
        <v>687</v>
      </c>
      <c r="U966">
        <v>0</v>
      </c>
      <c r="V966" t="s">
        <v>687</v>
      </c>
      <c r="X966" t="s">
        <v>687</v>
      </c>
      <c r="Y966" t="s">
        <v>688</v>
      </c>
      <c r="Z966">
        <v>1</v>
      </c>
      <c r="AA966">
        <v>0</v>
      </c>
      <c r="AB966" t="s">
        <v>687</v>
      </c>
      <c r="AC966">
        <v>0</v>
      </c>
      <c r="AD966" t="s">
        <v>687</v>
      </c>
      <c r="AE966">
        <v>67000049</v>
      </c>
      <c r="AF966">
        <v>1</v>
      </c>
      <c r="AG966">
        <v>67000009</v>
      </c>
      <c r="AH966">
        <v>1</v>
      </c>
      <c r="AI966" s="2"/>
      <c r="AJ966" t="s">
        <v>1320</v>
      </c>
    </row>
    <row r="967" spans="1:36" x14ac:dyDescent="0.25">
      <c r="A967" t="s">
        <v>1133</v>
      </c>
      <c r="B967">
        <v>11305</v>
      </c>
      <c r="C967">
        <v>1</v>
      </c>
      <c r="D967" t="s">
        <v>692</v>
      </c>
      <c r="E967">
        <v>480</v>
      </c>
      <c r="F967">
        <v>17</v>
      </c>
      <c r="G967" t="s">
        <v>687</v>
      </c>
      <c r="H967" t="s">
        <v>1303</v>
      </c>
      <c r="I967">
        <v>0</v>
      </c>
      <c r="J967" t="s">
        <v>687</v>
      </c>
      <c r="K967">
        <v>0</v>
      </c>
      <c r="L967" t="s">
        <v>687</v>
      </c>
      <c r="M967">
        <v>0</v>
      </c>
      <c r="N967" t="s">
        <v>687</v>
      </c>
      <c r="O967">
        <v>0</v>
      </c>
      <c r="P967" t="s">
        <v>687</v>
      </c>
      <c r="Q967" s="2">
        <v>0</v>
      </c>
      <c r="R967" t="s">
        <v>687</v>
      </c>
      <c r="S967">
        <v>0</v>
      </c>
      <c r="T967" t="s">
        <v>687</v>
      </c>
      <c r="U967">
        <v>0</v>
      </c>
      <c r="V967" t="s">
        <v>687</v>
      </c>
      <c r="X967" t="s">
        <v>687</v>
      </c>
      <c r="Y967">
        <v>0</v>
      </c>
      <c r="AA967">
        <v>0</v>
      </c>
      <c r="AB967" t="s">
        <v>687</v>
      </c>
      <c r="AC967">
        <v>0</v>
      </c>
      <c r="AD967" t="s">
        <v>687</v>
      </c>
      <c r="AE967" t="s">
        <v>806</v>
      </c>
      <c r="AG967" t="s">
        <v>806</v>
      </c>
      <c r="AI967" s="2"/>
      <c r="AJ967" t="s">
        <v>1319</v>
      </c>
    </row>
    <row r="968" spans="1:36" x14ac:dyDescent="0.25">
      <c r="A968" t="s">
        <v>1131</v>
      </c>
      <c r="B968">
        <v>11303</v>
      </c>
      <c r="C968">
        <v>1</v>
      </c>
      <c r="D968" t="s">
        <v>692</v>
      </c>
      <c r="E968">
        <v>480</v>
      </c>
      <c r="F968">
        <v>17</v>
      </c>
      <c r="G968" t="s">
        <v>687</v>
      </c>
      <c r="H968" t="s">
        <v>1303</v>
      </c>
      <c r="I968">
        <v>0</v>
      </c>
      <c r="J968" t="s">
        <v>687</v>
      </c>
      <c r="K968">
        <v>0</v>
      </c>
      <c r="L968" t="s">
        <v>687</v>
      </c>
      <c r="M968">
        <v>0</v>
      </c>
      <c r="N968" t="s">
        <v>687</v>
      </c>
      <c r="O968">
        <v>0</v>
      </c>
      <c r="P968" t="s">
        <v>687</v>
      </c>
      <c r="Q968" s="2">
        <v>0</v>
      </c>
      <c r="R968" t="s">
        <v>687</v>
      </c>
      <c r="S968">
        <v>0</v>
      </c>
      <c r="T968" t="s">
        <v>687</v>
      </c>
      <c r="U968">
        <v>0</v>
      </c>
      <c r="V968" t="s">
        <v>687</v>
      </c>
      <c r="X968" t="s">
        <v>687</v>
      </c>
      <c r="Y968">
        <v>0</v>
      </c>
      <c r="AA968">
        <v>0</v>
      </c>
      <c r="AB968" t="s">
        <v>687</v>
      </c>
      <c r="AC968">
        <v>0</v>
      </c>
      <c r="AD968" t="s">
        <v>687</v>
      </c>
      <c r="AE968" t="s">
        <v>806</v>
      </c>
      <c r="AG968" t="s">
        <v>806</v>
      </c>
      <c r="AI968" s="2"/>
      <c r="AJ968" t="s">
        <v>1319</v>
      </c>
    </row>
    <row r="969" spans="1:36" x14ac:dyDescent="0.25">
      <c r="A969" t="s">
        <v>251</v>
      </c>
      <c r="B969">
        <v>553</v>
      </c>
      <c r="C969">
        <v>1</v>
      </c>
      <c r="D969" t="s">
        <v>757</v>
      </c>
      <c r="E969">
        <v>740</v>
      </c>
      <c r="F969">
        <v>10</v>
      </c>
      <c r="G969" t="s">
        <v>687</v>
      </c>
      <c r="H969" t="s">
        <v>690</v>
      </c>
      <c r="I969" t="s">
        <v>691</v>
      </c>
      <c r="J969" t="s">
        <v>687</v>
      </c>
      <c r="K969" t="s">
        <v>691</v>
      </c>
      <c r="L969" t="s">
        <v>687</v>
      </c>
      <c r="M969" t="s">
        <v>687</v>
      </c>
      <c r="N969" t="s">
        <v>687</v>
      </c>
      <c r="O969" t="s">
        <v>691</v>
      </c>
      <c r="P969" t="s">
        <v>687</v>
      </c>
      <c r="Q969" s="2">
        <v>0</v>
      </c>
      <c r="R969">
        <v>0</v>
      </c>
      <c r="S969">
        <v>0</v>
      </c>
      <c r="T969">
        <v>0</v>
      </c>
      <c r="U969" t="s">
        <v>691</v>
      </c>
      <c r="V969" t="s">
        <v>687</v>
      </c>
      <c r="X969" t="s">
        <v>687</v>
      </c>
      <c r="Y969" t="s">
        <v>690</v>
      </c>
      <c r="Z969">
        <v>1</v>
      </c>
      <c r="AA969">
        <v>0</v>
      </c>
      <c r="AB969" t="s">
        <v>687</v>
      </c>
      <c r="AC969" t="s">
        <v>690</v>
      </c>
      <c r="AD969" t="s">
        <v>687</v>
      </c>
      <c r="AE969">
        <v>21000977</v>
      </c>
      <c r="AF969">
        <v>1</v>
      </c>
      <c r="AG969">
        <v>21000338</v>
      </c>
      <c r="AH969">
        <v>1</v>
      </c>
      <c r="AI969" s="2"/>
      <c r="AJ969" t="s">
        <v>1318</v>
      </c>
    </row>
    <row r="970" spans="1:36" x14ac:dyDescent="0.25">
      <c r="A970" t="s">
        <v>165</v>
      </c>
      <c r="B970">
        <v>411</v>
      </c>
      <c r="C970">
        <v>1</v>
      </c>
      <c r="D970" t="s">
        <v>764</v>
      </c>
      <c r="E970">
        <v>779</v>
      </c>
      <c r="F970">
        <v>11</v>
      </c>
      <c r="G970" t="s">
        <v>687</v>
      </c>
      <c r="H970" t="s">
        <v>690</v>
      </c>
      <c r="I970" t="s">
        <v>687</v>
      </c>
      <c r="J970" t="s">
        <v>687</v>
      </c>
      <c r="K970" t="s">
        <v>691</v>
      </c>
      <c r="L970" t="s">
        <v>687</v>
      </c>
      <c r="M970" t="s">
        <v>687</v>
      </c>
      <c r="N970" t="s">
        <v>687</v>
      </c>
      <c r="O970" t="s">
        <v>687</v>
      </c>
      <c r="P970" t="s">
        <v>687</v>
      </c>
      <c r="Q970" s="2">
        <v>0</v>
      </c>
      <c r="R970" t="s">
        <v>687</v>
      </c>
      <c r="S970">
        <v>0</v>
      </c>
      <c r="T970" t="s">
        <v>687</v>
      </c>
      <c r="U970">
        <v>0</v>
      </c>
      <c r="V970" t="s">
        <v>687</v>
      </c>
      <c r="X970" t="s">
        <v>687</v>
      </c>
      <c r="Y970" t="s">
        <v>690</v>
      </c>
      <c r="Z970">
        <v>2</v>
      </c>
      <c r="AA970">
        <v>0</v>
      </c>
      <c r="AB970" t="s">
        <v>687</v>
      </c>
      <c r="AC970" t="s">
        <v>687</v>
      </c>
      <c r="AD970" t="s">
        <v>687</v>
      </c>
      <c r="AE970">
        <v>18000101</v>
      </c>
      <c r="AF970">
        <v>1</v>
      </c>
      <c r="AG970">
        <v>18000010</v>
      </c>
      <c r="AH970">
        <v>1</v>
      </c>
      <c r="AI970" s="2"/>
      <c r="AJ970" t="s">
        <v>1318</v>
      </c>
    </row>
    <row r="971" spans="1:36" x14ac:dyDescent="0.25">
      <c r="A971" t="s">
        <v>166</v>
      </c>
      <c r="B971">
        <v>412</v>
      </c>
      <c r="C971">
        <v>1</v>
      </c>
      <c r="D971" t="s">
        <v>764</v>
      </c>
      <c r="E971">
        <v>787</v>
      </c>
      <c r="F971">
        <v>11</v>
      </c>
      <c r="G971" t="s">
        <v>687</v>
      </c>
      <c r="H971" t="s">
        <v>702</v>
      </c>
      <c r="I971" t="s">
        <v>691</v>
      </c>
      <c r="J971" t="s">
        <v>687</v>
      </c>
      <c r="K971" t="s">
        <v>691</v>
      </c>
      <c r="L971" t="s">
        <v>687</v>
      </c>
      <c r="M971" t="s">
        <v>687</v>
      </c>
      <c r="N971" t="s">
        <v>687</v>
      </c>
      <c r="O971" t="s">
        <v>691</v>
      </c>
      <c r="P971" t="s">
        <v>687</v>
      </c>
      <c r="Q971" s="2">
        <v>0</v>
      </c>
      <c r="R971" t="s">
        <v>687</v>
      </c>
      <c r="S971">
        <v>0</v>
      </c>
      <c r="T971" t="s">
        <v>687</v>
      </c>
      <c r="U971">
        <v>0</v>
      </c>
      <c r="V971" t="s">
        <v>687</v>
      </c>
      <c r="X971" t="s">
        <v>687</v>
      </c>
      <c r="Y971" t="s">
        <v>702</v>
      </c>
      <c r="Z971">
        <v>1</v>
      </c>
      <c r="AA971">
        <v>0</v>
      </c>
      <c r="AB971" t="s">
        <v>687</v>
      </c>
      <c r="AC971">
        <v>0</v>
      </c>
      <c r="AD971" t="s">
        <v>687</v>
      </c>
      <c r="AE971">
        <v>11000062</v>
      </c>
      <c r="AG971">
        <v>11000004</v>
      </c>
      <c r="AH971">
        <v>1</v>
      </c>
      <c r="AI971" s="2"/>
      <c r="AJ971" t="s">
        <v>1318</v>
      </c>
    </row>
    <row r="972" spans="1:36" x14ac:dyDescent="0.25">
      <c r="A972" t="s">
        <v>1093</v>
      </c>
      <c r="B972">
        <v>6570</v>
      </c>
      <c r="C972">
        <v>1</v>
      </c>
      <c r="D972" t="s">
        <v>686</v>
      </c>
      <c r="E972">
        <v>825</v>
      </c>
      <c r="F972">
        <v>13</v>
      </c>
      <c r="G972" t="s">
        <v>687</v>
      </c>
      <c r="H972" t="s">
        <v>1303</v>
      </c>
      <c r="I972">
        <v>0</v>
      </c>
      <c r="J972" t="s">
        <v>687</v>
      </c>
      <c r="K972">
        <v>0</v>
      </c>
      <c r="L972" t="s">
        <v>687</v>
      </c>
      <c r="M972">
        <v>0</v>
      </c>
      <c r="N972" t="s">
        <v>687</v>
      </c>
      <c r="O972">
        <v>0</v>
      </c>
      <c r="P972" t="s">
        <v>687</v>
      </c>
      <c r="Q972" s="2">
        <v>0</v>
      </c>
      <c r="R972" t="s">
        <v>687</v>
      </c>
      <c r="S972">
        <v>0</v>
      </c>
      <c r="T972" t="s">
        <v>687</v>
      </c>
      <c r="U972">
        <v>0</v>
      </c>
      <c r="V972" t="s">
        <v>687</v>
      </c>
      <c r="X972" t="s">
        <v>687</v>
      </c>
      <c r="Y972">
        <v>0</v>
      </c>
      <c r="AA972">
        <v>0</v>
      </c>
      <c r="AB972" t="s">
        <v>687</v>
      </c>
      <c r="AC972">
        <v>0</v>
      </c>
      <c r="AD972" t="s">
        <v>687</v>
      </c>
      <c r="AE972">
        <v>2000912</v>
      </c>
      <c r="AG972">
        <v>2000180</v>
      </c>
      <c r="AI972" s="2"/>
      <c r="AJ972" t="s">
        <v>1319</v>
      </c>
    </row>
    <row r="973" spans="1:36" x14ac:dyDescent="0.25">
      <c r="A973" t="s">
        <v>167</v>
      </c>
      <c r="B973">
        <v>413</v>
      </c>
      <c r="C973">
        <v>1</v>
      </c>
      <c r="D973" t="s">
        <v>764</v>
      </c>
      <c r="E973">
        <v>787</v>
      </c>
      <c r="F973">
        <v>11</v>
      </c>
      <c r="G973" t="s">
        <v>687</v>
      </c>
      <c r="H973" t="s">
        <v>690</v>
      </c>
      <c r="I973" t="s">
        <v>691</v>
      </c>
      <c r="J973" t="s">
        <v>687</v>
      </c>
      <c r="K973" t="s">
        <v>691</v>
      </c>
      <c r="L973" t="s">
        <v>687</v>
      </c>
      <c r="M973" t="s">
        <v>687</v>
      </c>
      <c r="N973" t="s">
        <v>687</v>
      </c>
      <c r="O973" t="s">
        <v>691</v>
      </c>
      <c r="P973" t="s">
        <v>687</v>
      </c>
      <c r="Q973" s="2">
        <v>0</v>
      </c>
      <c r="R973" t="s">
        <v>687</v>
      </c>
      <c r="S973">
        <v>0</v>
      </c>
      <c r="T973" t="s">
        <v>687</v>
      </c>
      <c r="U973">
        <v>0</v>
      </c>
      <c r="V973" t="s">
        <v>687</v>
      </c>
      <c r="X973" t="s">
        <v>687</v>
      </c>
      <c r="Y973" t="s">
        <v>690</v>
      </c>
      <c r="Z973">
        <v>1</v>
      </c>
      <c r="AA973">
        <v>0</v>
      </c>
      <c r="AB973" t="s">
        <v>687</v>
      </c>
      <c r="AC973">
        <v>0</v>
      </c>
      <c r="AD973" t="s">
        <v>687</v>
      </c>
      <c r="AE973">
        <v>9000817</v>
      </c>
      <c r="AG973">
        <v>9000155</v>
      </c>
      <c r="AH973">
        <v>1</v>
      </c>
      <c r="AI973" s="2"/>
      <c r="AJ973" t="s">
        <v>1318</v>
      </c>
    </row>
    <row r="974" spans="1:36" x14ac:dyDescent="0.25">
      <c r="A974" t="s">
        <v>85</v>
      </c>
      <c r="B974">
        <v>221</v>
      </c>
      <c r="C974">
        <v>1</v>
      </c>
      <c r="D974" t="s">
        <v>753</v>
      </c>
      <c r="E974">
        <v>450</v>
      </c>
      <c r="F974">
        <v>15</v>
      </c>
      <c r="G974" t="s">
        <v>687</v>
      </c>
      <c r="H974" t="s">
        <v>702</v>
      </c>
      <c r="I974" t="s">
        <v>691</v>
      </c>
      <c r="J974" t="s">
        <v>687</v>
      </c>
      <c r="K974" t="s">
        <v>691</v>
      </c>
      <c r="L974" t="s">
        <v>687</v>
      </c>
      <c r="M974" t="s">
        <v>687</v>
      </c>
      <c r="N974" t="s">
        <v>687</v>
      </c>
      <c r="O974" t="s">
        <v>691</v>
      </c>
      <c r="P974" t="s">
        <v>687</v>
      </c>
      <c r="Q974" s="2">
        <v>0</v>
      </c>
      <c r="R974" t="s">
        <v>687</v>
      </c>
      <c r="S974">
        <v>0</v>
      </c>
      <c r="T974" t="s">
        <v>687</v>
      </c>
      <c r="U974">
        <v>0</v>
      </c>
      <c r="V974" t="s">
        <v>687</v>
      </c>
      <c r="X974" t="s">
        <v>687</v>
      </c>
      <c r="Y974" t="s">
        <v>702</v>
      </c>
      <c r="Z974">
        <v>1</v>
      </c>
      <c r="AA974">
        <v>0</v>
      </c>
      <c r="AB974" t="s">
        <v>687</v>
      </c>
      <c r="AC974">
        <v>0</v>
      </c>
      <c r="AD974" t="s">
        <v>687</v>
      </c>
      <c r="AE974">
        <v>44000093</v>
      </c>
      <c r="AG974">
        <v>44000092</v>
      </c>
      <c r="AH974">
        <v>1</v>
      </c>
      <c r="AI974" s="2"/>
      <c r="AJ974" t="s">
        <v>1318</v>
      </c>
    </row>
    <row r="975" spans="1:36" x14ac:dyDescent="0.25">
      <c r="A975" t="s">
        <v>829</v>
      </c>
      <c r="B975">
        <v>414</v>
      </c>
      <c r="C975">
        <v>1</v>
      </c>
      <c r="D975" t="s">
        <v>764</v>
      </c>
      <c r="E975">
        <v>851</v>
      </c>
      <c r="F975">
        <v>10</v>
      </c>
      <c r="G975" t="s">
        <v>687</v>
      </c>
      <c r="H975" t="s">
        <v>687</v>
      </c>
      <c r="I975" t="s">
        <v>688</v>
      </c>
      <c r="J975" t="s">
        <v>687</v>
      </c>
      <c r="K975" t="s">
        <v>1322</v>
      </c>
      <c r="L975" t="s">
        <v>687</v>
      </c>
      <c r="M975" t="s">
        <v>687</v>
      </c>
      <c r="N975" t="s">
        <v>687</v>
      </c>
      <c r="O975" t="s">
        <v>688</v>
      </c>
      <c r="P975" t="s">
        <v>687</v>
      </c>
      <c r="Q975" s="2">
        <v>0</v>
      </c>
      <c r="R975" t="s">
        <v>687</v>
      </c>
      <c r="S975" t="s">
        <v>687</v>
      </c>
      <c r="T975" t="s">
        <v>687</v>
      </c>
      <c r="U975">
        <v>0</v>
      </c>
      <c r="V975" t="s">
        <v>687</v>
      </c>
      <c r="X975" t="s">
        <v>687</v>
      </c>
      <c r="Y975" t="s">
        <v>688</v>
      </c>
      <c r="Z975">
        <v>1</v>
      </c>
      <c r="AA975">
        <v>0</v>
      </c>
      <c r="AB975" t="s">
        <v>687</v>
      </c>
      <c r="AC975">
        <v>0</v>
      </c>
      <c r="AD975" t="s">
        <v>687</v>
      </c>
      <c r="AE975">
        <v>10000221</v>
      </c>
      <c r="AF975">
        <v>1</v>
      </c>
      <c r="AG975">
        <v>10000220</v>
      </c>
      <c r="AH975">
        <v>1</v>
      </c>
      <c r="AI975" s="2"/>
      <c r="AJ975" t="s">
        <v>1320</v>
      </c>
    </row>
    <row r="976" spans="1:36" x14ac:dyDescent="0.25">
      <c r="A976" t="s">
        <v>739</v>
      </c>
      <c r="B976">
        <v>161</v>
      </c>
      <c r="C976">
        <v>1</v>
      </c>
      <c r="D976" t="s">
        <v>729</v>
      </c>
      <c r="E976">
        <v>510</v>
      </c>
      <c r="F976">
        <v>11</v>
      </c>
      <c r="G976" t="s">
        <v>687</v>
      </c>
      <c r="H976" t="s">
        <v>702</v>
      </c>
      <c r="I976" t="s">
        <v>691</v>
      </c>
      <c r="J976" t="s">
        <v>687</v>
      </c>
      <c r="K976" t="s">
        <v>691</v>
      </c>
      <c r="L976" t="s">
        <v>687</v>
      </c>
      <c r="M976" t="s">
        <v>687</v>
      </c>
      <c r="N976" t="s">
        <v>687</v>
      </c>
      <c r="O976" t="s">
        <v>687</v>
      </c>
      <c r="P976" t="s">
        <v>687</v>
      </c>
      <c r="Q976" s="2">
        <v>0</v>
      </c>
      <c r="R976" t="s">
        <v>687</v>
      </c>
      <c r="S976">
        <v>0</v>
      </c>
      <c r="T976" t="s">
        <v>687</v>
      </c>
      <c r="U976">
        <v>0</v>
      </c>
      <c r="V976" t="s">
        <v>687</v>
      </c>
      <c r="X976" t="s">
        <v>687</v>
      </c>
      <c r="Y976" t="s">
        <v>702</v>
      </c>
      <c r="Z976">
        <v>1</v>
      </c>
      <c r="AA976">
        <v>0</v>
      </c>
      <c r="AB976" t="s">
        <v>687</v>
      </c>
      <c r="AC976">
        <v>0</v>
      </c>
      <c r="AD976" t="s">
        <v>687</v>
      </c>
      <c r="AE976">
        <v>37000723</v>
      </c>
      <c r="AG976">
        <v>37000722</v>
      </c>
      <c r="AH976">
        <v>1</v>
      </c>
      <c r="AI976" s="2"/>
      <c r="AJ976" t="s">
        <v>1318</v>
      </c>
    </row>
    <row r="977" spans="1:36" x14ac:dyDescent="0.25">
      <c r="A977" t="s">
        <v>24</v>
      </c>
      <c r="B977">
        <v>92</v>
      </c>
      <c r="C977">
        <v>1</v>
      </c>
      <c r="D977" t="s">
        <v>708</v>
      </c>
      <c r="E977">
        <v>573</v>
      </c>
      <c r="F977">
        <v>1</v>
      </c>
      <c r="G977" t="s">
        <v>687</v>
      </c>
      <c r="H977" t="s">
        <v>702</v>
      </c>
      <c r="I977" t="s">
        <v>688</v>
      </c>
      <c r="J977" t="s">
        <v>687</v>
      </c>
      <c r="K977" t="s">
        <v>687</v>
      </c>
      <c r="L977" t="s">
        <v>687</v>
      </c>
      <c r="M977" t="s">
        <v>687</v>
      </c>
      <c r="N977" t="s">
        <v>687</v>
      </c>
      <c r="O977" t="s">
        <v>687</v>
      </c>
      <c r="P977" t="s">
        <v>687</v>
      </c>
      <c r="Q977" s="2">
        <v>0</v>
      </c>
      <c r="R977" t="s">
        <v>687</v>
      </c>
      <c r="S977" t="s">
        <v>688</v>
      </c>
      <c r="T977" t="s">
        <v>687</v>
      </c>
      <c r="U977">
        <v>0</v>
      </c>
      <c r="V977" t="s">
        <v>687</v>
      </c>
      <c r="X977" t="s">
        <v>687</v>
      </c>
      <c r="Y977" t="s">
        <v>687</v>
      </c>
      <c r="Z977">
        <v>2</v>
      </c>
      <c r="AA977">
        <v>0</v>
      </c>
      <c r="AB977" t="s">
        <v>687</v>
      </c>
      <c r="AC977" t="s">
        <v>702</v>
      </c>
      <c r="AD977" t="s">
        <v>687</v>
      </c>
      <c r="AE977">
        <v>30000162</v>
      </c>
      <c r="AF977">
        <v>1</v>
      </c>
      <c r="AG977">
        <v>30000144</v>
      </c>
      <c r="AH977">
        <v>1</v>
      </c>
      <c r="AI977" s="2"/>
      <c r="AJ977" t="s">
        <v>1318</v>
      </c>
    </row>
    <row r="978" spans="1:36" x14ac:dyDescent="0.25">
      <c r="A978" t="s">
        <v>956</v>
      </c>
      <c r="B978">
        <v>1119</v>
      </c>
      <c r="C978">
        <v>1</v>
      </c>
      <c r="D978" t="s">
        <v>686</v>
      </c>
      <c r="E978">
        <v>849</v>
      </c>
      <c r="F978">
        <v>9</v>
      </c>
      <c r="G978" t="s">
        <v>687</v>
      </c>
      <c r="H978" t="s">
        <v>688</v>
      </c>
      <c r="I978" t="s">
        <v>688</v>
      </c>
      <c r="J978" t="s">
        <v>687</v>
      </c>
      <c r="K978" t="s">
        <v>688</v>
      </c>
      <c r="L978" t="s">
        <v>687</v>
      </c>
      <c r="M978" t="s">
        <v>688</v>
      </c>
      <c r="N978" t="s">
        <v>687</v>
      </c>
      <c r="O978">
        <v>0</v>
      </c>
      <c r="P978" t="s">
        <v>687</v>
      </c>
      <c r="Q978" s="2">
        <v>0</v>
      </c>
      <c r="R978" t="s">
        <v>687</v>
      </c>
      <c r="S978" t="s">
        <v>688</v>
      </c>
      <c r="T978" t="s">
        <v>687</v>
      </c>
      <c r="U978">
        <v>0</v>
      </c>
      <c r="V978" t="s">
        <v>687</v>
      </c>
      <c r="X978" t="s">
        <v>687</v>
      </c>
      <c r="Y978" t="s">
        <v>688</v>
      </c>
      <c r="Z978">
        <v>1</v>
      </c>
      <c r="AA978">
        <v>0</v>
      </c>
      <c r="AB978" t="s">
        <v>687</v>
      </c>
      <c r="AC978">
        <v>0</v>
      </c>
      <c r="AD978" t="s">
        <v>687</v>
      </c>
      <c r="AE978">
        <v>1000677</v>
      </c>
      <c r="AG978">
        <v>1000676</v>
      </c>
      <c r="AI978" s="2"/>
      <c r="AJ978" t="s">
        <v>1320</v>
      </c>
    </row>
    <row r="979" spans="1:36" x14ac:dyDescent="0.25">
      <c r="A979" t="s">
        <v>706</v>
      </c>
      <c r="B979">
        <v>29</v>
      </c>
      <c r="C979">
        <v>1</v>
      </c>
      <c r="D979" t="s">
        <v>686</v>
      </c>
      <c r="E979">
        <v>849</v>
      </c>
      <c r="F979">
        <v>9</v>
      </c>
      <c r="G979" t="s">
        <v>687</v>
      </c>
      <c r="H979" t="s">
        <v>688</v>
      </c>
      <c r="I979" t="s">
        <v>688</v>
      </c>
      <c r="J979" t="s">
        <v>687</v>
      </c>
      <c r="K979" t="s">
        <v>688</v>
      </c>
      <c r="L979" t="s">
        <v>687</v>
      </c>
      <c r="M979" t="s">
        <v>688</v>
      </c>
      <c r="N979" t="s">
        <v>687</v>
      </c>
      <c r="O979" t="s">
        <v>688</v>
      </c>
      <c r="P979" t="s">
        <v>687</v>
      </c>
      <c r="Q979" s="2">
        <v>0</v>
      </c>
      <c r="R979" t="s">
        <v>687</v>
      </c>
      <c r="S979" t="s">
        <v>688</v>
      </c>
      <c r="T979" t="s">
        <v>687</v>
      </c>
      <c r="U979">
        <v>0</v>
      </c>
      <c r="V979" t="s">
        <v>687</v>
      </c>
      <c r="X979" t="s">
        <v>687</v>
      </c>
      <c r="Y979" t="s">
        <v>688</v>
      </c>
      <c r="Z979">
        <v>1</v>
      </c>
      <c r="AA979">
        <v>0</v>
      </c>
      <c r="AB979" t="s">
        <v>687</v>
      </c>
      <c r="AC979">
        <v>0</v>
      </c>
      <c r="AD979" t="s">
        <v>687</v>
      </c>
      <c r="AE979">
        <v>1000239</v>
      </c>
      <c r="AF979">
        <v>1</v>
      </c>
      <c r="AG979">
        <v>1000058</v>
      </c>
      <c r="AH979">
        <v>1</v>
      </c>
      <c r="AI979" s="2"/>
      <c r="AJ979" t="s">
        <v>1320</v>
      </c>
    </row>
    <row r="980" spans="1:36" x14ac:dyDescent="0.25">
      <c r="A980" t="s">
        <v>705</v>
      </c>
      <c r="B980">
        <v>28</v>
      </c>
      <c r="C980">
        <v>1</v>
      </c>
      <c r="D980" t="s">
        <v>686</v>
      </c>
      <c r="E980">
        <v>849</v>
      </c>
      <c r="F980">
        <v>13</v>
      </c>
      <c r="G980" t="s">
        <v>687</v>
      </c>
      <c r="H980" t="s">
        <v>687</v>
      </c>
      <c r="I980" t="s">
        <v>688</v>
      </c>
      <c r="J980" t="s">
        <v>687</v>
      </c>
      <c r="K980" t="s">
        <v>688</v>
      </c>
      <c r="L980" t="s">
        <v>687</v>
      </c>
      <c r="M980" t="s">
        <v>687</v>
      </c>
      <c r="N980" t="s">
        <v>687</v>
      </c>
      <c r="O980" t="s">
        <v>687</v>
      </c>
      <c r="P980" t="s">
        <v>687</v>
      </c>
      <c r="Q980" s="2">
        <v>0</v>
      </c>
      <c r="R980" t="s">
        <v>687</v>
      </c>
      <c r="S980" t="s">
        <v>688</v>
      </c>
      <c r="T980" t="s">
        <v>687</v>
      </c>
      <c r="U980">
        <v>0</v>
      </c>
      <c r="V980" t="s">
        <v>687</v>
      </c>
      <c r="X980" t="s">
        <v>687</v>
      </c>
      <c r="Y980" t="s">
        <v>687</v>
      </c>
      <c r="Z980">
        <v>1</v>
      </c>
      <c r="AA980">
        <v>0</v>
      </c>
      <c r="AB980" t="s">
        <v>687</v>
      </c>
      <c r="AC980">
        <v>0</v>
      </c>
      <c r="AD980" t="s">
        <v>687</v>
      </c>
      <c r="AE980">
        <v>1000189</v>
      </c>
      <c r="AF980">
        <v>1</v>
      </c>
      <c r="AG980">
        <v>1000057</v>
      </c>
      <c r="AH980">
        <v>1</v>
      </c>
      <c r="AI980" s="2"/>
      <c r="AJ980" t="s">
        <v>1320</v>
      </c>
    </row>
    <row r="981" spans="1:36" x14ac:dyDescent="0.25">
      <c r="A981" t="s">
        <v>707</v>
      </c>
      <c r="B981">
        <v>30</v>
      </c>
      <c r="C981">
        <v>1</v>
      </c>
      <c r="D981" t="s">
        <v>686</v>
      </c>
      <c r="E981">
        <v>787</v>
      </c>
      <c r="F981">
        <v>5</v>
      </c>
      <c r="G981" t="s">
        <v>687</v>
      </c>
      <c r="H981" t="s">
        <v>691</v>
      </c>
      <c r="I981" t="s">
        <v>691</v>
      </c>
      <c r="J981" t="s">
        <v>687</v>
      </c>
      <c r="K981" t="s">
        <v>691</v>
      </c>
      <c r="L981" t="s">
        <v>687</v>
      </c>
      <c r="M981" t="s">
        <v>687</v>
      </c>
      <c r="N981" t="s">
        <v>687</v>
      </c>
      <c r="O981">
        <v>0</v>
      </c>
      <c r="P981" t="s">
        <v>687</v>
      </c>
      <c r="Q981" s="2">
        <v>0</v>
      </c>
      <c r="R981" t="s">
        <v>687</v>
      </c>
      <c r="S981" t="s">
        <v>691</v>
      </c>
      <c r="T981" t="s">
        <v>687</v>
      </c>
      <c r="U981">
        <v>0</v>
      </c>
      <c r="V981" t="s">
        <v>687</v>
      </c>
      <c r="X981" t="s">
        <v>687</v>
      </c>
      <c r="Y981" t="s">
        <v>691</v>
      </c>
      <c r="Z981">
        <v>1</v>
      </c>
      <c r="AA981">
        <v>0</v>
      </c>
      <c r="AB981" t="s">
        <v>687</v>
      </c>
      <c r="AC981">
        <v>0</v>
      </c>
      <c r="AD981" t="s">
        <v>687</v>
      </c>
      <c r="AE981">
        <v>1000460</v>
      </c>
      <c r="AF981">
        <v>1</v>
      </c>
      <c r="AG981">
        <v>1000056</v>
      </c>
      <c r="AH981">
        <v>1</v>
      </c>
      <c r="AI981" s="2"/>
      <c r="AJ981" t="s">
        <v>1318</v>
      </c>
    </row>
    <row r="982" spans="1:36" x14ac:dyDescent="0.25">
      <c r="A982" t="s">
        <v>945</v>
      </c>
      <c r="B982">
        <v>1107</v>
      </c>
      <c r="C982">
        <v>1</v>
      </c>
      <c r="D982" t="s">
        <v>686</v>
      </c>
      <c r="E982">
        <v>787</v>
      </c>
      <c r="F982">
        <v>9</v>
      </c>
      <c r="G982" t="s">
        <v>687</v>
      </c>
      <c r="H982" t="s">
        <v>1303</v>
      </c>
      <c r="I982">
        <v>0</v>
      </c>
      <c r="J982" t="s">
        <v>687</v>
      </c>
      <c r="K982">
        <v>0</v>
      </c>
      <c r="L982" t="s">
        <v>687</v>
      </c>
      <c r="M982">
        <v>0</v>
      </c>
      <c r="N982" t="s">
        <v>687</v>
      </c>
      <c r="O982">
        <v>0</v>
      </c>
      <c r="P982" t="s">
        <v>687</v>
      </c>
      <c r="Q982" s="2">
        <v>0</v>
      </c>
      <c r="R982" t="s">
        <v>687</v>
      </c>
      <c r="S982">
        <v>0</v>
      </c>
      <c r="T982" t="s">
        <v>687</v>
      </c>
      <c r="U982">
        <v>0</v>
      </c>
      <c r="V982" t="s">
        <v>687</v>
      </c>
      <c r="X982" t="s">
        <v>687</v>
      </c>
      <c r="Y982">
        <v>0</v>
      </c>
      <c r="AA982">
        <v>0</v>
      </c>
      <c r="AB982" t="s">
        <v>687</v>
      </c>
      <c r="AC982">
        <v>0</v>
      </c>
      <c r="AD982" t="s">
        <v>687</v>
      </c>
      <c r="AE982">
        <v>1000482</v>
      </c>
      <c r="AG982">
        <v>1000197</v>
      </c>
      <c r="AI982" s="2"/>
      <c r="AJ982" t="s">
        <v>1319</v>
      </c>
    </row>
    <row r="983" spans="1:36" x14ac:dyDescent="0.25">
      <c r="A983" t="s">
        <v>944</v>
      </c>
      <c r="B983">
        <v>1106</v>
      </c>
      <c r="C983">
        <v>1</v>
      </c>
      <c r="D983" t="s">
        <v>686</v>
      </c>
      <c r="E983">
        <v>787</v>
      </c>
      <c r="F983">
        <v>1</v>
      </c>
      <c r="G983" t="s">
        <v>687</v>
      </c>
      <c r="H983" t="s">
        <v>1303</v>
      </c>
      <c r="I983">
        <v>0</v>
      </c>
      <c r="J983" t="s">
        <v>687</v>
      </c>
      <c r="K983">
        <v>0</v>
      </c>
      <c r="L983" t="s">
        <v>687</v>
      </c>
      <c r="M983">
        <v>0</v>
      </c>
      <c r="N983" t="s">
        <v>687</v>
      </c>
      <c r="O983">
        <v>0</v>
      </c>
      <c r="P983" t="s">
        <v>687</v>
      </c>
      <c r="Q983" s="2">
        <v>0</v>
      </c>
      <c r="R983" t="s">
        <v>687</v>
      </c>
      <c r="S983">
        <v>0</v>
      </c>
      <c r="T983" t="s">
        <v>687</v>
      </c>
      <c r="U983">
        <v>0</v>
      </c>
      <c r="V983" t="s">
        <v>687</v>
      </c>
      <c r="X983" t="s">
        <v>687</v>
      </c>
      <c r="Y983">
        <v>0</v>
      </c>
      <c r="AA983">
        <v>0</v>
      </c>
      <c r="AB983" t="s">
        <v>687</v>
      </c>
      <c r="AC983">
        <v>0</v>
      </c>
      <c r="AD983" t="s">
        <v>687</v>
      </c>
      <c r="AE983">
        <v>1000494</v>
      </c>
      <c r="AG983">
        <v>1000493</v>
      </c>
      <c r="AI983" s="2"/>
      <c r="AJ983" t="s">
        <v>1319</v>
      </c>
    </row>
    <row r="984" spans="1:36" x14ac:dyDescent="0.25">
      <c r="A984" t="s">
        <v>950</v>
      </c>
      <c r="B984">
        <v>1112</v>
      </c>
      <c r="C984">
        <v>1</v>
      </c>
      <c r="D984" t="s">
        <v>686</v>
      </c>
      <c r="E984">
        <v>787</v>
      </c>
      <c r="F984">
        <v>5</v>
      </c>
      <c r="G984" t="s">
        <v>687</v>
      </c>
      <c r="H984" t="s">
        <v>1303</v>
      </c>
      <c r="I984">
        <v>0</v>
      </c>
      <c r="J984" t="s">
        <v>687</v>
      </c>
      <c r="K984">
        <v>0</v>
      </c>
      <c r="L984" t="s">
        <v>687</v>
      </c>
      <c r="M984">
        <v>0</v>
      </c>
      <c r="N984" t="s">
        <v>687</v>
      </c>
      <c r="O984">
        <v>0</v>
      </c>
      <c r="P984" t="s">
        <v>687</v>
      </c>
      <c r="Q984" s="2">
        <v>0</v>
      </c>
      <c r="R984" t="s">
        <v>687</v>
      </c>
      <c r="S984">
        <v>0</v>
      </c>
      <c r="T984" t="s">
        <v>687</v>
      </c>
      <c r="U984">
        <v>0</v>
      </c>
      <c r="V984" t="s">
        <v>687</v>
      </c>
      <c r="X984" t="s">
        <v>687</v>
      </c>
      <c r="Y984">
        <v>0</v>
      </c>
      <c r="AA984">
        <v>0</v>
      </c>
      <c r="AB984" t="s">
        <v>687</v>
      </c>
      <c r="AC984">
        <v>0</v>
      </c>
      <c r="AD984" t="s">
        <v>687</v>
      </c>
      <c r="AE984">
        <v>1000481</v>
      </c>
      <c r="AG984">
        <v>1000480</v>
      </c>
      <c r="AI984" s="2"/>
      <c r="AJ984" t="s">
        <v>1319</v>
      </c>
    </row>
    <row r="985" spans="1:36" x14ac:dyDescent="0.25">
      <c r="A985" t="s">
        <v>461</v>
      </c>
      <c r="B985">
        <v>952</v>
      </c>
      <c r="C985">
        <v>3</v>
      </c>
      <c r="D985" t="s">
        <v>914</v>
      </c>
      <c r="E985">
        <v>400</v>
      </c>
      <c r="F985">
        <v>9</v>
      </c>
      <c r="G985" t="s">
        <v>687</v>
      </c>
      <c r="H985" t="s">
        <v>1303</v>
      </c>
      <c r="I985">
        <v>0</v>
      </c>
      <c r="J985" t="s">
        <v>687</v>
      </c>
      <c r="K985">
        <v>0</v>
      </c>
      <c r="L985" t="s">
        <v>687</v>
      </c>
      <c r="M985">
        <v>0</v>
      </c>
      <c r="N985" t="s">
        <v>687</v>
      </c>
      <c r="O985">
        <v>0</v>
      </c>
      <c r="P985" t="s">
        <v>687</v>
      </c>
      <c r="Q985" s="2">
        <v>0</v>
      </c>
      <c r="R985" t="s">
        <v>687</v>
      </c>
      <c r="S985">
        <v>0</v>
      </c>
      <c r="T985" t="s">
        <v>687</v>
      </c>
      <c r="U985">
        <v>0</v>
      </c>
      <c r="V985" t="s">
        <v>687</v>
      </c>
      <c r="X985" t="s">
        <v>687</v>
      </c>
      <c r="Y985">
        <v>0</v>
      </c>
      <c r="AA985">
        <v>0</v>
      </c>
      <c r="AB985" t="s">
        <v>687</v>
      </c>
      <c r="AC985">
        <v>0</v>
      </c>
      <c r="AD985" t="s">
        <v>687</v>
      </c>
      <c r="AE985">
        <v>67000053</v>
      </c>
      <c r="AG985">
        <v>67000010</v>
      </c>
      <c r="AI985" s="2"/>
      <c r="AJ985" t="s">
        <v>1319</v>
      </c>
    </row>
    <row r="986" spans="1:36" x14ac:dyDescent="0.25">
      <c r="A986" t="s">
        <v>273</v>
      </c>
      <c r="B986">
        <v>592</v>
      </c>
      <c r="C986">
        <v>1</v>
      </c>
      <c r="D986" t="s">
        <v>866</v>
      </c>
      <c r="E986">
        <v>751</v>
      </c>
      <c r="F986">
        <v>9</v>
      </c>
      <c r="G986" t="s">
        <v>691</v>
      </c>
      <c r="H986" t="s">
        <v>691</v>
      </c>
      <c r="I986" t="s">
        <v>691</v>
      </c>
      <c r="J986" t="s">
        <v>691</v>
      </c>
      <c r="K986" t="s">
        <v>687</v>
      </c>
      <c r="L986" t="s">
        <v>687</v>
      </c>
      <c r="M986" t="s">
        <v>687</v>
      </c>
      <c r="N986" t="s">
        <v>687</v>
      </c>
      <c r="O986" t="s">
        <v>687</v>
      </c>
      <c r="P986" t="s">
        <v>687</v>
      </c>
      <c r="Q986" s="2">
        <v>0</v>
      </c>
      <c r="R986" t="s">
        <v>728</v>
      </c>
      <c r="S986" t="s">
        <v>687</v>
      </c>
      <c r="T986" t="s">
        <v>687</v>
      </c>
      <c r="U986">
        <v>0</v>
      </c>
      <c r="V986" t="s">
        <v>728</v>
      </c>
      <c r="X986" t="s">
        <v>691</v>
      </c>
      <c r="Y986" t="s">
        <v>691</v>
      </c>
      <c r="Z986">
        <v>1</v>
      </c>
      <c r="AA986">
        <v>0</v>
      </c>
      <c r="AB986" t="s">
        <v>728</v>
      </c>
      <c r="AC986">
        <v>0</v>
      </c>
      <c r="AD986" t="s">
        <v>728</v>
      </c>
      <c r="AE986">
        <v>26000214</v>
      </c>
      <c r="AF986">
        <v>1</v>
      </c>
      <c r="AG986">
        <v>26000215</v>
      </c>
      <c r="AH986">
        <v>1</v>
      </c>
      <c r="AI986" s="2"/>
      <c r="AJ986" t="s">
        <v>1321</v>
      </c>
    </row>
    <row r="987" spans="1:36" x14ac:dyDescent="0.25">
      <c r="A987" t="s">
        <v>645</v>
      </c>
      <c r="B987">
        <v>3101</v>
      </c>
      <c r="C987">
        <v>3</v>
      </c>
      <c r="D987" t="s">
        <v>914</v>
      </c>
      <c r="E987">
        <v>400</v>
      </c>
      <c r="F987">
        <v>9</v>
      </c>
      <c r="G987" t="s">
        <v>687</v>
      </c>
      <c r="H987" t="s">
        <v>1303</v>
      </c>
      <c r="I987">
        <v>0</v>
      </c>
      <c r="J987" t="s">
        <v>687</v>
      </c>
      <c r="K987">
        <v>0</v>
      </c>
      <c r="L987" t="s">
        <v>687</v>
      </c>
      <c r="M987">
        <v>0</v>
      </c>
      <c r="N987" t="s">
        <v>687</v>
      </c>
      <c r="O987">
        <v>0</v>
      </c>
      <c r="P987" t="s">
        <v>687</v>
      </c>
      <c r="Q987" s="2">
        <v>0</v>
      </c>
      <c r="R987" t="s">
        <v>687</v>
      </c>
      <c r="S987">
        <v>0</v>
      </c>
      <c r="T987" t="s">
        <v>687</v>
      </c>
      <c r="U987">
        <v>0</v>
      </c>
      <c r="V987" t="s">
        <v>687</v>
      </c>
      <c r="X987" t="s">
        <v>687</v>
      </c>
      <c r="Y987">
        <v>0</v>
      </c>
      <c r="AA987">
        <v>0</v>
      </c>
      <c r="AB987" t="s">
        <v>687</v>
      </c>
      <c r="AC987">
        <v>0</v>
      </c>
      <c r="AD987" t="s">
        <v>687</v>
      </c>
      <c r="AE987">
        <v>67000514</v>
      </c>
      <c r="AG987">
        <v>67000513</v>
      </c>
      <c r="AI987" s="2"/>
      <c r="AJ987" t="s">
        <v>1319</v>
      </c>
    </row>
    <row r="990" spans="1:36" x14ac:dyDescent="0.25">
      <c r="F990" t="s">
        <v>470</v>
      </c>
    </row>
  </sheetData>
  <sheetProtection sheet="1" objects="1" scenarios="1"/>
  <autoFilter ref="A2:GE987" xr:uid="{00000000-0009-0000-0000-000006000000}">
    <sortState xmlns:xlrd2="http://schemas.microsoft.com/office/spreadsheetml/2017/richdata2" ref="A3:GE987">
      <sortCondition ref="A2"/>
    </sortState>
  </autoFilter>
  <conditionalFormatting sqref="A1:A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Forside</vt:lpstr>
      <vt:lpstr>Fosforrisikovurdering søer+kyst</vt:lpstr>
      <vt:lpstr>Rullelister mv.</vt:lpstr>
      <vt:lpstr>Belastning sø</vt:lpstr>
      <vt:lpstr>Tilstande sø</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NP-vekselkurs og nedstrøms søer</dc:title>
  <dc:creator>Emil Nielsen</dc:creator>
  <cp:lastModifiedBy>Emil Nielsen</cp:lastModifiedBy>
  <dcterms:created xsi:type="dcterms:W3CDTF">2021-11-22T09:58:22Z</dcterms:created>
  <dcterms:modified xsi:type="dcterms:W3CDTF">2026-08-12T08:58:09Z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8ad5e8bb-b0bd-4e51-8dab-2829c7250a85</vt:lpwstr>
  </property>
</Properties>
</file>